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TARI" sheetId="1" state="visible" r:id="rId1"/>
    <sheet xmlns:r="http://schemas.openxmlformats.org/officeDocument/2006/relationships" name="Tabelle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Istruzioni" sheetId="4" state="visible" r:id="rId4"/>
  </sheets>
  <definedNames>
    <definedName name="_xlnm._FilterDatabase" localSheetId="0" hidden="1">'Registro TARI'!$A$1:$AB$101</definedName>
    <definedName name="_xlnm._FilterDatabase" localSheetId="1" hidden="1">'Tabelle'!$A$1:$F$101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,00 &quot;m²&quot;"/>
    <numFmt numFmtId="166" formatCode="#.##0,00 &quot;€&quot;"/>
    <numFmt numFmtId="167" formatCode="0,00%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color rgb="001F2937"/>
      <sz val="10"/>
    </font>
    <font>
      <b val="1"/>
      <color rgb="00FFFFFF"/>
      <sz val="14"/>
    </font>
    <font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C8102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166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0" fontId="1" fillId="5" borderId="1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6" borderId="1" pivotButton="0" quotePrefix="0" xfId="0"/>
    <xf numFmtId="166" fontId="2" fillId="6" borderId="1" pivotButton="0" quotePrefix="0" xfId="0"/>
    <xf numFmtId="0" fontId="4" fillId="3" borderId="1" pivotButton="0" quotePrefix="0" xfId="0"/>
    <xf numFmtId="166" fontId="2" fillId="3" borderId="1" pivotButton="0" quotePrefix="0" xfId="0"/>
    <xf numFmtId="1" fontId="2" fillId="6" borderId="1" pivotButton="0" quotePrefix="0" xfId="0"/>
    <xf numFmtId="1" fontId="2" fillId="3" borderId="1" pivotButton="0" quotePrefix="0" xfId="0"/>
    <xf numFmtId="167" fontId="2" fillId="6" borderId="1" pivotButton="0" quotePrefix="0" xfId="0"/>
    <xf numFmtId="0" fontId="2" fillId="0" borderId="0" pivotButton="0" quotePrefix="0" xfId="0"/>
    <xf numFmtId="0" fontId="0" fillId="4" borderId="1" pivotButton="0" quotePrefix="0" xfId="0"/>
    <xf numFmtId="166" fontId="0" fillId="0" borderId="1" pivotButton="0" quotePrefix="0" xfId="0"/>
    <xf numFmtId="0" fontId="0" fillId="0" borderId="1" pivotButton="0" quotePrefix="0" xfId="0"/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6" fontId="2" fillId="0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6" borderId="1" pivotButton="0" quotePrefix="0" xfId="0"/>
    <xf numFmtId="166" fontId="2" fillId="3" borderId="1" pivotButton="0" quotePrefix="0" xfId="0"/>
    <xf numFmtId="167" fontId="2" fillId="6" borderId="1" pivotButton="0" quotePrefix="0" xfId="0"/>
    <xf numFmtId="166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16A34A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TARI netta per Comune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'Riepilogo'!I14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'Riepilogo'!$H$15:$H$101</f>
            </numRef>
          </cat>
          <val>
            <numRef>
              <f>'Riepilogo'!$I$15:$I$101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Comune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stati di pagamento</a:t>
            </a:r>
          </a:p>
        </rich>
      </tx>
    </title>
    <plotArea>
      <doughnutChart>
        <varyColors val="1"/>
        <ser>
          <idx val="0"/>
          <order val="0"/>
          <tx>
            <strRef>
              <f>'Riepilogo'!L14</f>
            </strRef>
          </tx>
          <spPr>
            <a:ln xmlns:a="http://schemas.openxmlformats.org/drawingml/2006/main">
              <a:prstDash val="solid"/>
            </a:ln>
          </spPr>
          <cat>
            <numRef>
              <f>'Riepilogo'!$K$15:$K$101</f>
            </numRef>
          </cat>
          <val>
            <numRef>
              <f>'Riepilogo'!$L$15:$L$101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13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24" customWidth="1" min="4" max="4"/>
    <col width="22" customWidth="1" min="5" max="5"/>
    <col width="22" customWidth="1" min="6" max="6"/>
    <col width="18" customWidth="1" min="7" max="7"/>
    <col width="18" customWidth="1" min="8" max="8"/>
    <col width="18" customWidth="1" min="9" max="9"/>
    <col width="20" customWidth="1" min="10" max="10"/>
    <col width="14" customWidth="1" min="11" max="11"/>
    <col width="16" customWidth="1" min="12" max="12"/>
    <col width="18" customWidth="1" min="13" max="13"/>
    <col width="14" customWidth="1" min="14" max="14"/>
    <col width="24" customWidth="1" min="15" max="15"/>
    <col width="15" customWidth="1" min="16" max="16"/>
    <col width="15" customWidth="1" min="17" max="17"/>
    <col width="20" customWidth="1" min="18" max="18"/>
    <col width="18" customWidth="1" min="19" max="19"/>
    <col width="16" customWidth="1" min="20" max="20"/>
    <col width="20" customWidth="1" min="21" max="21"/>
    <col width="18" customWidth="1" min="22" max="22"/>
    <col width="16" customWidth="1" min="23" max="23"/>
    <col width="18" customWidth="1" min="24" max="24"/>
    <col width="15" customWidth="1" min="25" max="25"/>
    <col width="20" customWidth="1" min="26" max="26"/>
    <col width="20" customWidth="1" min="27" max="27"/>
    <col width="42" customWidth="1" min="28" max="28"/>
    <col hidden="1" width="13" customWidth="1" min="29" max="29"/>
    <col hidden="1" width="16" customWidth="1" min="30" max="30"/>
  </cols>
  <sheetData>
    <row r="1" ht="32" customHeight="1">
      <c r="A1" s="1" t="inlineStr">
        <is>
          <t>ID immobile</t>
        </is>
      </c>
      <c r="B1" s="1" t="inlineStr">
        <is>
          <t>Comune</t>
        </is>
      </c>
      <c r="C1" s="1" t="inlineStr">
        <is>
          <t>Indirizzo immobile</t>
        </is>
      </c>
      <c r="D1" s="1" t="inlineStr">
        <is>
          <t>Proprietario/locatore</t>
        </is>
      </c>
      <c r="E1" s="1" t="inlineStr">
        <is>
          <t>Inquilino</t>
        </is>
      </c>
      <c r="F1" s="1" t="inlineStr">
        <is>
          <t>Codice fiscale inquilino</t>
        </is>
      </c>
      <c r="G1" s="1" t="inlineStr">
        <is>
          <t>Contratto di locazione</t>
        </is>
      </c>
      <c r="H1" s="1" t="inlineStr">
        <is>
          <t>Data decorrenza contratto</t>
        </is>
      </c>
      <c r="I1" s="1" t="inlineStr">
        <is>
          <t>Superficie imponibile (m²)</t>
        </is>
      </c>
      <c r="J1" s="1" t="inlineStr">
        <is>
          <t>Categoria utenza</t>
        </is>
      </c>
      <c r="K1" s="1" t="inlineStr">
        <is>
          <t>Codice tariffa</t>
        </is>
      </c>
      <c r="L1" s="1" t="inlineStr">
        <is>
          <t>Tariffa fissa €/m²</t>
        </is>
      </c>
      <c r="M1" s="1" t="inlineStr">
        <is>
          <t>Tariffa variabile annua</t>
        </is>
      </c>
      <c r="N1" s="1" t="inlineStr">
        <is>
          <t>Annualità TARI</t>
        </is>
      </c>
      <c r="O1" s="1" t="inlineStr">
        <is>
          <t>Numero avviso/PagoPA</t>
        </is>
      </c>
      <c r="P1" s="1" t="inlineStr">
        <is>
          <t>Data emissione</t>
        </is>
      </c>
      <c r="Q1" s="1" t="inlineStr">
        <is>
          <t>Data scadenza</t>
        </is>
      </c>
      <c r="R1" s="1" t="inlineStr">
        <is>
          <t>Importo TARI calcolato</t>
        </is>
      </c>
      <c r="S1" s="1" t="inlineStr">
        <is>
          <t>Riduzione/agevolazione %</t>
        </is>
      </c>
      <c r="T1" s="1" t="inlineStr">
        <is>
          <t>Importo riduzione</t>
        </is>
      </c>
      <c r="U1" s="1" t="inlineStr">
        <is>
          <t>Importo netto da pagare</t>
        </is>
      </c>
      <c r="V1" s="1" t="inlineStr">
        <is>
          <t>Quota a carico inquilino %</t>
        </is>
      </c>
      <c r="W1" s="1" t="inlineStr">
        <is>
          <t>Quota inquilino</t>
        </is>
      </c>
      <c r="X1" s="1" t="inlineStr">
        <is>
          <t>Quota proprietario</t>
        </is>
      </c>
      <c r="Y1" s="1" t="inlineStr">
        <is>
          <t>Data pagamento</t>
        </is>
      </c>
      <c r="Z1" s="1" t="inlineStr">
        <is>
          <t>Stato pagamento</t>
        </is>
      </c>
      <c r="AA1" s="1" t="inlineStr">
        <is>
          <t>Modalità pagamento</t>
        </is>
      </c>
      <c r="AB1" s="1" t="inlineStr">
        <is>
          <t>Note</t>
        </is>
      </c>
    </row>
    <row r="2">
      <c r="A2" s="2" t="inlineStr">
        <is>
          <t>IMM-001</t>
        </is>
      </c>
      <c r="B2" s="3" t="inlineStr">
        <is>
          <t>Milano</t>
        </is>
      </c>
      <c r="C2" s="3" t="inlineStr">
        <is>
          <t>Via Roma 12, Milano</t>
        </is>
      </c>
      <c r="D2" s="3" t="inlineStr">
        <is>
          <t>Marco Rossi</t>
        </is>
      </c>
      <c r="E2" s="3" t="inlineStr">
        <is>
          <t>Sara Greco</t>
        </is>
      </c>
      <c r="F2" s="3" t="inlineStr">
        <is>
          <t>GRCSRA90A41F205T</t>
        </is>
      </c>
      <c r="G2" s="3" t="inlineStr">
        <is>
          <t>4+4</t>
        </is>
      </c>
      <c r="H2" s="25" t="n">
        <v>46037</v>
      </c>
      <c r="I2" s="26" t="n">
        <v>78</v>
      </c>
      <c r="J2" s="3" t="inlineStr">
        <is>
          <t>Domestica</t>
        </is>
      </c>
      <c r="K2" s="3" t="inlineStr">
        <is>
          <t>TAR-MI-01</t>
        </is>
      </c>
      <c r="L2" s="27">
        <f>IF(K2="","",IFERROR(VLOOKUP(K2,Tabelle!$A$2:$D$101,3,FALSE),""))</f>
        <v/>
      </c>
      <c r="M2" s="27">
        <f>IF(K2="","",IFERROR(VLOOKUP(K2,Tabelle!$A$2:$D$101,4,FALSE),""))</f>
        <v/>
      </c>
      <c r="N2" s="3" t="n">
        <v>2026</v>
      </c>
      <c r="O2" s="3" t="inlineStr">
        <is>
          <t>PAGOPA-MI-2026-0001</t>
        </is>
      </c>
      <c r="P2" s="25" t="n">
        <v>46063</v>
      </c>
      <c r="Q2" s="25" t="n">
        <v>46112</v>
      </c>
      <c r="R2" s="27">
        <f>IF(OR(I2="",L2="",M2=""),"",I2*L2+M2)</f>
        <v/>
      </c>
      <c r="S2" s="28" t="n">
        <v>0</v>
      </c>
      <c r="T2" s="27">
        <f>IF(R2="","",R2*IF(S2="",0,S2))</f>
        <v/>
      </c>
      <c r="U2" s="27">
        <f>IF(R2="","",R2-IF(T2="",0,T2))</f>
        <v/>
      </c>
      <c r="V2" s="28" t="n">
        <v>1</v>
      </c>
      <c r="W2" s="27">
        <f>IF(U2="","",U2*IF(V2="",0,V2))</f>
        <v/>
      </c>
      <c r="X2" s="27">
        <f>IF(U2="","",U2-IF(W2="",0,W2))</f>
        <v/>
      </c>
      <c r="Y2" s="25" t="n">
        <v>46109</v>
      </c>
      <c r="Z2" s="8">
        <f>IF(A2="","",IF(Y2="",IF(Q2="","Da pagare",IF(TODAY()&gt;Q2,"Da pagare","Da pagare")),IF(Q2="","Pagato",IF(Y2&lt;=Q2,"Pagato puntualmente","Pagato in ritardo"))))</f>
        <v/>
      </c>
      <c r="AA2" s="3" t="inlineStr">
        <is>
          <t>PagoPA</t>
        </is>
      </c>
      <c r="AB2" s="3" t="inlineStr">
        <is>
          <t>Utenza intestata al conduttore</t>
        </is>
      </c>
      <c r="AD2">
        <f>IF(Tabelle!A2="","",Tabelle!A2)</f>
        <v/>
      </c>
    </row>
    <row r="3">
      <c r="A3" s="2" t="inlineStr">
        <is>
          <t>IMM-002</t>
        </is>
      </c>
      <c r="B3" s="3" t="inlineStr">
        <is>
          <t>Roma</t>
        </is>
      </c>
      <c r="C3" s="3" t="inlineStr">
        <is>
          <t>Corso Italia 45, Roma</t>
        </is>
      </c>
      <c r="D3" s="3" t="inlineStr">
        <is>
          <t>Giulia Bianchi</t>
        </is>
      </c>
      <c r="E3" s="3" t="inlineStr">
        <is>
          <t>Matteo Ricci</t>
        </is>
      </c>
      <c r="F3" s="3" t="inlineStr">
        <is>
          <t>RCCMTT88H10H501K</t>
        </is>
      </c>
      <c r="G3" s="3" t="inlineStr">
        <is>
          <t>3+2</t>
        </is>
      </c>
      <c r="H3" s="25" t="n">
        <v>46054</v>
      </c>
      <c r="I3" s="26" t="n">
        <v>92</v>
      </c>
      <c r="J3" s="3" t="inlineStr">
        <is>
          <t>Domestica</t>
        </is>
      </c>
      <c r="K3" s="3" t="inlineStr">
        <is>
          <t>TAR-RM-02</t>
        </is>
      </c>
      <c r="L3" s="29">
        <f>IF(K3="","",IFERROR(VLOOKUP(K3,Tabelle!$A$2:$D$101,3,FALSE),""))</f>
        <v/>
      </c>
      <c r="M3" s="29">
        <f>IF(K3="","",IFERROR(VLOOKUP(K3,Tabelle!$A$2:$D$101,4,FALSE),""))</f>
        <v/>
      </c>
      <c r="N3" s="3" t="n">
        <v>2026</v>
      </c>
      <c r="O3" s="3" t="inlineStr">
        <is>
          <t>PAGOPA-RM-2026-0142</t>
        </is>
      </c>
      <c r="P3" s="25" t="n">
        <v>46086</v>
      </c>
      <c r="Q3" s="25" t="n">
        <v>46142</v>
      </c>
      <c r="R3" s="29">
        <f>IF(OR(I3="",L3="",M3=""),"",I3*L3+M3)</f>
        <v/>
      </c>
      <c r="S3" s="28" t="n">
        <v>0.05</v>
      </c>
      <c r="T3" s="29">
        <f>IF(R3="","",R3*IF(S3="",0,S3))</f>
        <v/>
      </c>
      <c r="U3" s="29">
        <f>IF(R3="","",R3-IF(T3="",0,T3))</f>
        <v/>
      </c>
      <c r="V3" s="28" t="n">
        <v>1</v>
      </c>
      <c r="W3" s="29">
        <f>IF(U3="","",U3*IF(V3="",0,V3))</f>
        <v/>
      </c>
      <c r="X3" s="29">
        <f>IF(U3="","",U3-IF(W3="",0,W3))</f>
        <v/>
      </c>
      <c r="Y3" s="25" t="n">
        <v>46146</v>
      </c>
      <c r="Z3" s="10">
        <f>IF(A3="","",IF(Y3="",IF(Q3="","Da pagare",IF(TODAY()&gt;Q3,"Da pagare","Da pagare")),IF(Q3="","Pagato",IF(Y3&lt;=Q3,"Pagato puntualmente","Pagato in ritardo"))))</f>
        <v/>
      </c>
      <c r="AA3" s="3" t="inlineStr">
        <is>
          <t>Bonifico</t>
        </is>
      </c>
      <c r="AB3" s="3" t="inlineStr">
        <is>
          <t>Riduzione dimostrativa per comprovata riduzione rifiuti</t>
        </is>
      </c>
      <c r="AD3">
        <f>IF(Tabelle!A3="","",Tabelle!A3)</f>
        <v/>
      </c>
    </row>
    <row r="4">
      <c r="A4" s="2" t="inlineStr">
        <is>
          <t>IMM-003</t>
        </is>
      </c>
      <c r="B4" s="3" t="inlineStr">
        <is>
          <t>Torino</t>
        </is>
      </c>
      <c r="C4" s="3" t="inlineStr">
        <is>
          <t>Via Garibaldi 8, Torino</t>
        </is>
      </c>
      <c r="D4" s="3" t="inlineStr">
        <is>
          <t>Luca Ferrari</t>
        </is>
      </c>
      <c r="E4" s="3" t="inlineStr">
        <is>
          <t>Francesca Romano</t>
        </is>
      </c>
      <c r="F4" s="3" t="inlineStr">
        <is>
          <t>RMNFNC92D55L219P</t>
        </is>
      </c>
      <c r="G4" s="3" t="inlineStr">
        <is>
          <t>Transitorio</t>
        </is>
      </c>
      <c r="H4" s="25" t="n">
        <v>46082</v>
      </c>
      <c r="I4" s="26" t="n">
        <v>55</v>
      </c>
      <c r="J4" s="3" t="inlineStr">
        <is>
          <t>Domestica</t>
        </is>
      </c>
      <c r="K4" s="3" t="inlineStr">
        <is>
          <t>TAR-TO-03</t>
        </is>
      </c>
      <c r="L4" s="27">
        <f>IF(K4="","",IFERROR(VLOOKUP(K4,Tabelle!$A$2:$D$101,3,FALSE),""))</f>
        <v/>
      </c>
      <c r="M4" s="27">
        <f>IF(K4="","",IFERROR(VLOOKUP(K4,Tabelle!$A$2:$D$101,4,FALSE),""))</f>
        <v/>
      </c>
      <c r="N4" s="3" t="n">
        <v>2026</v>
      </c>
      <c r="O4" s="3" t="inlineStr">
        <is>
          <t>PAGOPA-TO-2026-0088</t>
        </is>
      </c>
      <c r="P4" s="25" t="n">
        <v>46124</v>
      </c>
      <c r="Q4" s="25" t="n">
        <v>46188</v>
      </c>
      <c r="R4" s="27">
        <f>IF(OR(I4="",L4="",M4=""),"",I4*L4+M4)</f>
        <v/>
      </c>
      <c r="S4" s="28" t="n">
        <v>0</v>
      </c>
      <c r="T4" s="27">
        <f>IF(R4="","",R4*IF(S4="",0,S4))</f>
        <v/>
      </c>
      <c r="U4" s="27">
        <f>IF(R4="","",R4-IF(T4="",0,T4))</f>
        <v/>
      </c>
      <c r="V4" s="28" t="n">
        <v>1</v>
      </c>
      <c r="W4" s="27">
        <f>IF(U4="","",U4*IF(V4="",0,V4))</f>
        <v/>
      </c>
      <c r="X4" s="27">
        <f>IF(U4="","",U4-IF(W4="",0,W4))</f>
        <v/>
      </c>
      <c r="Y4" s="25" t="n">
        <v>46183</v>
      </c>
      <c r="Z4" s="8">
        <f>IF(A4="","",IF(Y4="",IF(Q4="","Da pagare",IF(TODAY()&gt;Q4,"Da pagare","Da pagare")),IF(Q4="","Pagato",IF(Y4&lt;=Q4,"Pagato puntualmente","Pagato in ritardo"))))</f>
        <v/>
      </c>
      <c r="AA4" s="3" t="inlineStr">
        <is>
          <t>PagoPA</t>
        </is>
      </c>
      <c r="AB4" s="3" t="inlineStr">
        <is>
          <t>Pagamento regolare</t>
        </is>
      </c>
      <c r="AD4">
        <f>IF(Tabelle!A4="","",Tabelle!A4)</f>
        <v/>
      </c>
    </row>
    <row r="5">
      <c r="A5" s="2" t="inlineStr">
        <is>
          <t>IMM-004</t>
        </is>
      </c>
      <c r="B5" s="3" t="inlineStr">
        <is>
          <t>Bologna</t>
        </is>
      </c>
      <c r="C5" s="3" t="inlineStr">
        <is>
          <t>Via Dante 3, Bologna</t>
        </is>
      </c>
      <c r="D5" s="3" t="inlineStr">
        <is>
          <t>Anna Esposito</t>
        </is>
      </c>
      <c r="E5" s="3" t="inlineStr">
        <is>
          <t>Giuseppe Conti</t>
        </is>
      </c>
      <c r="F5" s="3" t="inlineStr">
        <is>
          <t>CNTGPP85M02A944B</t>
        </is>
      </c>
      <c r="G5" s="3" t="inlineStr">
        <is>
          <t>4+4</t>
        </is>
      </c>
      <c r="H5" s="25" t="n">
        <v>46011</v>
      </c>
      <c r="I5" s="26" t="n">
        <v>48</v>
      </c>
      <c r="J5" s="3" t="inlineStr">
        <is>
          <t>Domestica</t>
        </is>
      </c>
      <c r="K5" s="3" t="inlineStr">
        <is>
          <t>TAR-BO-04</t>
        </is>
      </c>
      <c r="L5" s="29">
        <f>IF(K5="","",IFERROR(VLOOKUP(K5,Tabelle!$A$2:$D$101,3,FALSE),""))</f>
        <v/>
      </c>
      <c r="M5" s="29">
        <f>IF(K5="","",IFERROR(VLOOKUP(K5,Tabelle!$A$2:$D$101,4,FALSE),""))</f>
        <v/>
      </c>
      <c r="N5" s="3" t="n">
        <v>2026</v>
      </c>
      <c r="O5" s="3" t="inlineStr">
        <is>
          <t>PAGOPA-BO-2026-0201</t>
        </is>
      </c>
      <c r="P5" s="25" t="n">
        <v>46150</v>
      </c>
      <c r="Q5" s="25" t="n">
        <v>46203</v>
      </c>
      <c r="R5" s="29">
        <f>IF(OR(I5="",L5="",M5=""),"",I5*L5+M5)</f>
        <v/>
      </c>
      <c r="S5" s="28" t="n">
        <v>0.1</v>
      </c>
      <c r="T5" s="29">
        <f>IF(R5="","",R5*IF(S5="",0,S5))</f>
        <v/>
      </c>
      <c r="U5" s="29">
        <f>IF(R5="","",R5-IF(T5="",0,T5))</f>
        <v/>
      </c>
      <c r="V5" s="28" t="n">
        <v>1</v>
      </c>
      <c r="W5" s="29">
        <f>IF(U5="","",U5*IF(V5="",0,V5))</f>
        <v/>
      </c>
      <c r="X5" s="29">
        <f>IF(U5="","",U5-IF(W5="",0,W5))</f>
        <v/>
      </c>
      <c r="Y5" s="25" t="n"/>
      <c r="Z5" s="10">
        <f>IF(A5="","",IF(Y5="",IF(Q5="","Da pagare",IF(TODAY()&gt;Q5,"Da pagare","Da pagare")),IF(Q5="","Pagato",IF(Y5&lt;=Q5,"Pagato puntualmente","Pagato in ritardo"))))</f>
        <v/>
      </c>
      <c r="AA5" s="3" t="inlineStr"/>
      <c r="AB5" s="3" t="inlineStr">
        <is>
          <t>Da sollecitare: scadenza superata</t>
        </is>
      </c>
      <c r="AD5">
        <f>IF(Tabelle!A5="","",Tabelle!A5)</f>
        <v/>
      </c>
    </row>
    <row r="6">
      <c r="A6" s="2" t="inlineStr">
        <is>
          <t>IMM-005</t>
        </is>
      </c>
      <c r="B6" s="3" t="inlineStr">
        <is>
          <t>Firenze</t>
        </is>
      </c>
      <c r="C6" s="3" t="inlineStr">
        <is>
          <t>Piazza Signoria 6, Firenze</t>
        </is>
      </c>
      <c r="D6" s="3" t="inlineStr">
        <is>
          <t>Immobiliare Verdi SRL</t>
        </is>
      </c>
      <c r="E6" s="3" t="inlineStr">
        <is>
          <t>Lorenzo Moretti</t>
        </is>
      </c>
      <c r="F6" s="3" t="inlineStr">
        <is>
          <t>MRTLRN91C18D612E</t>
        </is>
      </c>
      <c r="G6" s="3" t="inlineStr">
        <is>
          <t>3+2</t>
        </is>
      </c>
      <c r="H6" s="25" t="n">
        <v>46113</v>
      </c>
      <c r="I6" s="26" t="n">
        <v>105</v>
      </c>
      <c r="J6" s="3" t="inlineStr">
        <is>
          <t>Domestica</t>
        </is>
      </c>
      <c r="K6" s="3" t="inlineStr">
        <is>
          <t>TAR-FI-05</t>
        </is>
      </c>
      <c r="L6" s="27">
        <f>IF(K6="","",IFERROR(VLOOKUP(K6,Tabelle!$A$2:$D$101,3,FALSE),""))</f>
        <v/>
      </c>
      <c r="M6" s="27">
        <f>IF(K6="","",IFERROR(VLOOKUP(K6,Tabelle!$A$2:$D$101,4,FALSE),""))</f>
        <v/>
      </c>
      <c r="N6" s="3" t="n">
        <v>2026</v>
      </c>
      <c r="O6" s="3" t="inlineStr">
        <is>
          <t>PAGOPA-FI-2026-0345</t>
        </is>
      </c>
      <c r="P6" s="25" t="n">
        <v>46193</v>
      </c>
      <c r="Q6" s="25" t="n">
        <v>46265</v>
      </c>
      <c r="R6" s="27">
        <f>IF(OR(I6="",L6="",M6=""),"",I6*L6+M6)</f>
        <v/>
      </c>
      <c r="S6" s="28" t="n">
        <v>0</v>
      </c>
      <c r="T6" s="27">
        <f>IF(R6="","",R6*IF(S6="",0,S6))</f>
        <v/>
      </c>
      <c r="U6" s="27">
        <f>IF(R6="","",R6-IF(T6="",0,T6))</f>
        <v/>
      </c>
      <c r="V6" s="28" t="n">
        <v>0.7</v>
      </c>
      <c r="W6" s="27">
        <f>IF(U6="","",U6*IF(V6="",0,V6))</f>
        <v/>
      </c>
      <c r="X6" s="27">
        <f>IF(U6="","",U6-IF(W6="",0,W6))</f>
        <v/>
      </c>
      <c r="Y6" s="25" t="n">
        <v>46264</v>
      </c>
      <c r="Z6" s="8">
        <f>IF(A6="","",IF(Y6="",IF(Q6="","Da pagare",IF(TODAY()&gt;Q6,"Da pagare","Da pagare")),IF(Q6="","Pagato",IF(Y6&lt;=Q6,"Pagato puntualmente","Pagato in ritardo"))))</f>
        <v/>
      </c>
      <c r="AA6" s="3" t="inlineStr">
        <is>
          <t>Bonifico</t>
        </is>
      </c>
      <c r="AB6" s="3" t="inlineStr">
        <is>
          <t>Quota proprietario per accordo transitorio</t>
        </is>
      </c>
      <c r="AD6">
        <f>IF(Tabelle!A6="","",Tabelle!A6)</f>
        <v/>
      </c>
    </row>
    <row r="7">
      <c r="A7" s="2" t="inlineStr">
        <is>
          <t>IMM-006</t>
        </is>
      </c>
      <c r="B7" s="3" t="inlineStr">
        <is>
          <t>Napoli</t>
        </is>
      </c>
      <c r="C7" s="3" t="inlineStr">
        <is>
          <t>Viale Europa 21, Napoli</t>
        </is>
      </c>
      <c r="D7" s="3" t="inlineStr">
        <is>
          <t>Marco Rossi</t>
        </is>
      </c>
      <c r="E7" s="3" t="inlineStr">
        <is>
          <t>Chiara Fontana</t>
        </is>
      </c>
      <c r="F7" s="3" t="inlineStr">
        <is>
          <t>FNTCHR93E45F839J</t>
        </is>
      </c>
      <c r="G7" s="3" t="inlineStr">
        <is>
          <t>4+4</t>
        </is>
      </c>
      <c r="H7" s="25" t="n">
        <v>46157</v>
      </c>
      <c r="I7" s="26" t="n">
        <v>115</v>
      </c>
      <c r="J7" s="3" t="inlineStr">
        <is>
          <t>Domestica</t>
        </is>
      </c>
      <c r="K7" s="3" t="inlineStr">
        <is>
          <t>TAR-NA-06</t>
        </is>
      </c>
      <c r="L7" s="29">
        <f>IF(K7="","",IFERROR(VLOOKUP(K7,Tabelle!$A$2:$D$101,3,FALSE),""))</f>
        <v/>
      </c>
      <c r="M7" s="29">
        <f>IF(K7="","",IFERROR(VLOOKUP(K7,Tabelle!$A$2:$D$101,4,FALSE),""))</f>
        <v/>
      </c>
      <c r="N7" s="3" t="n">
        <v>2026</v>
      </c>
      <c r="O7" s="3" t="inlineStr">
        <is>
          <t>PAGOPA-NA-2026-0477</t>
        </is>
      </c>
      <c r="P7" s="25" t="n">
        <v>46218</v>
      </c>
      <c r="Q7" s="25" t="n">
        <v>46295</v>
      </c>
      <c r="R7" s="29">
        <f>IF(OR(I7="",L7="",M7=""),"",I7*L7+M7)</f>
        <v/>
      </c>
      <c r="S7" s="28" t="n">
        <v>0.15</v>
      </c>
      <c r="T7" s="29">
        <f>IF(R7="","",R7*IF(S7="",0,S7))</f>
        <v/>
      </c>
      <c r="U7" s="29">
        <f>IF(R7="","",R7-IF(T7="",0,T7))</f>
        <v/>
      </c>
      <c r="V7" s="28" t="n">
        <v>1</v>
      </c>
      <c r="W7" s="29">
        <f>IF(U7="","",U7*IF(V7="",0,V7))</f>
        <v/>
      </c>
      <c r="X7" s="29">
        <f>IF(U7="","",U7-IF(W7="",0,W7))</f>
        <v/>
      </c>
      <c r="Y7" s="25" t="n">
        <v>46294</v>
      </c>
      <c r="Z7" s="10">
        <f>IF(A7="","",IF(Y7="",IF(Q7="","Da pagare",IF(TODAY()&gt;Q7,"Da pagare","Da pagare")),IF(Q7="","Pagato",IF(Y7&lt;=Q7,"Pagato puntualmente","Pagato in ritardo"))))</f>
        <v/>
      </c>
      <c r="AA7" s="3" t="inlineStr">
        <is>
          <t>PagoPA</t>
        </is>
      </c>
      <c r="AB7" s="3" t="inlineStr">
        <is>
          <t>Agevolazione da verificare con delibera comunale</t>
        </is>
      </c>
      <c r="AD7">
        <f>IF(Tabelle!A7="","",Tabelle!A7)</f>
        <v/>
      </c>
    </row>
    <row r="8">
      <c r="A8" s="2" t="inlineStr">
        <is>
          <t>IMM-007</t>
        </is>
      </c>
      <c r="B8" s="3" t="inlineStr">
        <is>
          <t>Genova</t>
        </is>
      </c>
      <c r="C8" s="3" t="inlineStr">
        <is>
          <t>Via XX Settembre 14, Genova</t>
        </is>
      </c>
      <c r="D8" s="3" t="inlineStr">
        <is>
          <t>Giulia Bianchi</t>
        </is>
      </c>
      <c r="E8" s="3" t="inlineStr">
        <is>
          <t>Alessandro Vitale</t>
        </is>
      </c>
      <c r="F8" s="3" t="inlineStr">
        <is>
          <t>VTLLSN87L01D969R</t>
        </is>
      </c>
      <c r="G8" s="3" t="inlineStr">
        <is>
          <t>Transitorio</t>
        </is>
      </c>
      <c r="H8" s="25" t="n">
        <v>46174</v>
      </c>
      <c r="I8" s="26" t="n">
        <v>66</v>
      </c>
      <c r="J8" s="3" t="inlineStr">
        <is>
          <t>Domestica</t>
        </is>
      </c>
      <c r="K8" s="3" t="inlineStr">
        <is>
          <t>TAR-GE-07</t>
        </is>
      </c>
      <c r="L8" s="27">
        <f>IF(K8="","",IFERROR(VLOOKUP(K8,Tabelle!$A$2:$D$101,3,FALSE),""))</f>
        <v/>
      </c>
      <c r="M8" s="27">
        <f>IF(K8="","",IFERROR(VLOOKUP(K8,Tabelle!$A$2:$D$101,4,FALSE),""))</f>
        <v/>
      </c>
      <c r="N8" s="3" t="n">
        <v>2026</v>
      </c>
      <c r="O8" s="3" t="inlineStr">
        <is>
          <t>PAGOPA-GE-2026-0520</t>
        </is>
      </c>
      <c r="P8" s="25" t="n">
        <v>46235</v>
      </c>
      <c r="Q8" s="25" t="n">
        <v>46310</v>
      </c>
      <c r="R8" s="27">
        <f>IF(OR(I8="",L8="",M8=""),"",I8*L8+M8)</f>
        <v/>
      </c>
      <c r="S8" s="28" t="n">
        <v>0</v>
      </c>
      <c r="T8" s="27">
        <f>IF(R8="","",R8*IF(S8="",0,S8))</f>
        <v/>
      </c>
      <c r="U8" s="27">
        <f>IF(R8="","",R8-IF(T8="",0,T8))</f>
        <v/>
      </c>
      <c r="V8" s="28" t="n">
        <v>1</v>
      </c>
      <c r="W8" s="27">
        <f>IF(U8="","",U8*IF(V8="",0,V8))</f>
        <v/>
      </c>
      <c r="X8" s="27">
        <f>IF(U8="","",U8-IF(W8="",0,W8))</f>
        <v/>
      </c>
      <c r="Y8" s="25" t="n"/>
      <c r="Z8" s="8">
        <f>IF(A8="","",IF(Y8="",IF(Q8="","Da pagare",IF(TODAY()&gt;Q8,"Da pagare","Da pagare")),IF(Q8="","Pagato",IF(Y8&lt;=Q8,"Pagato puntualmente","Pagato in ritardo"))))</f>
        <v/>
      </c>
      <c r="AA8" s="3" t="inlineStr"/>
      <c r="AB8" s="3" t="inlineStr">
        <is>
          <t>In attesa di addebito PagoPA</t>
        </is>
      </c>
      <c r="AD8">
        <f>IF(Tabelle!A8="","",Tabelle!A8)</f>
        <v/>
      </c>
    </row>
    <row r="9">
      <c r="A9" s="2" t="inlineStr">
        <is>
          <t>IMM-008</t>
        </is>
      </c>
      <c r="B9" s="3" t="inlineStr">
        <is>
          <t>Verona</t>
        </is>
      </c>
      <c r="C9" s="3" t="inlineStr">
        <is>
          <t>Corso Porta Nuova 9, Verona</t>
        </is>
      </c>
      <c r="D9" s="3" t="inlineStr">
        <is>
          <t>Luca Ferrari</t>
        </is>
      </c>
      <c r="E9" s="3" t="inlineStr">
        <is>
          <t>Elena Marchetti</t>
        </is>
      </c>
      <c r="F9" s="3" t="inlineStr">
        <is>
          <t>MRCLNE94B60L781N</t>
        </is>
      </c>
      <c r="G9" s="3" t="inlineStr">
        <is>
          <t>3+2</t>
        </is>
      </c>
      <c r="H9" s="25" t="n">
        <v>46204</v>
      </c>
      <c r="I9" s="26" t="n">
        <v>84</v>
      </c>
      <c r="J9" s="3" t="inlineStr">
        <is>
          <t>Domestica</t>
        </is>
      </c>
      <c r="K9" s="3" t="inlineStr">
        <is>
          <t>TAR-VR-08</t>
        </is>
      </c>
      <c r="L9" s="29">
        <f>IF(K9="","",IFERROR(VLOOKUP(K9,Tabelle!$A$2:$D$101,3,FALSE),""))</f>
        <v/>
      </c>
      <c r="M9" s="29">
        <f>IF(K9="","",IFERROR(VLOOKUP(K9,Tabelle!$A$2:$D$101,4,FALSE),""))</f>
        <v/>
      </c>
      <c r="N9" s="3" t="n">
        <v>2026</v>
      </c>
      <c r="O9" s="3" t="inlineStr">
        <is>
          <t>PAGOPA-VR-2026-0611</t>
        </is>
      </c>
      <c r="P9" s="25" t="n">
        <v>46275</v>
      </c>
      <c r="Q9" s="25" t="n">
        <v>46356</v>
      </c>
      <c r="R9" s="29">
        <f>IF(OR(I9="",L9="",M9=""),"",I9*L9+M9)</f>
        <v/>
      </c>
      <c r="S9" s="28" t="n">
        <v>0.05</v>
      </c>
      <c r="T9" s="29">
        <f>IF(R9="","",R9*IF(S9="",0,S9))</f>
        <v/>
      </c>
      <c r="U9" s="29">
        <f>IF(R9="","",R9-IF(T9="",0,T9))</f>
        <v/>
      </c>
      <c r="V9" s="28" t="n">
        <v>1</v>
      </c>
      <c r="W9" s="29">
        <f>IF(U9="","",U9*IF(V9="",0,V9))</f>
        <v/>
      </c>
      <c r="X9" s="29">
        <f>IF(U9="","",U9-IF(W9="",0,W9))</f>
        <v/>
      </c>
      <c r="Y9" s="25" t="n"/>
      <c r="Z9" s="10">
        <f>IF(A9="","",IF(Y9="",IF(Q9="","Da pagare",IF(TODAY()&gt;Q9,"Da pagare","Da pagare")),IF(Q9="","Pagato",IF(Y9&lt;=Q9,"Pagato puntualmente","Pagato in ritardo"))))</f>
        <v/>
      </c>
      <c r="AA9" s="3" t="inlineStr"/>
      <c r="AB9" s="3" t="inlineStr">
        <is>
          <t>Scadenza successiva alla data corrente</t>
        </is>
      </c>
      <c r="AD9">
        <f>IF(Tabelle!A9="","",Tabelle!A9)</f>
        <v/>
      </c>
    </row>
    <row r="10">
      <c r="A10" s="2" t="inlineStr">
        <is>
          <t>IMM-009</t>
        </is>
      </c>
      <c r="B10" s="3" t="inlineStr">
        <is>
          <t>Milano</t>
        </is>
      </c>
      <c r="C10" s="3" t="inlineStr">
        <is>
          <t>Via Torino 27, Milano</t>
        </is>
      </c>
      <c r="D10" s="3" t="inlineStr">
        <is>
          <t>Anna Esposito</t>
        </is>
      </c>
      <c r="E10" s="3" t="inlineStr">
        <is>
          <t>Davide Lombardi</t>
        </is>
      </c>
      <c r="F10" s="3" t="inlineStr">
        <is>
          <t>LMBDVD89R12F205Z</t>
        </is>
      </c>
      <c r="G10" s="3" t="inlineStr">
        <is>
          <t>4+4</t>
        </is>
      </c>
      <c r="H10" s="25" t="n">
        <v>46235</v>
      </c>
      <c r="I10" s="26" t="n">
        <v>60</v>
      </c>
      <c r="J10" s="3" t="inlineStr">
        <is>
          <t>Utenza non domestica</t>
        </is>
      </c>
      <c r="K10" s="3" t="inlineStr">
        <is>
          <t>TAR-MI-09</t>
        </is>
      </c>
      <c r="L10" s="27">
        <f>IF(K10="","",IFERROR(VLOOKUP(K10,Tabelle!$A$2:$D$101,3,FALSE),""))</f>
        <v/>
      </c>
      <c r="M10" s="27">
        <f>IF(K10="","",IFERROR(VLOOKUP(K10,Tabelle!$A$2:$D$101,4,FALSE),""))</f>
        <v/>
      </c>
      <c r="N10" s="3" t="n">
        <v>2026</v>
      </c>
      <c r="O10" s="3" t="inlineStr">
        <is>
          <t>PAGOPA-MI-2026-0734</t>
        </is>
      </c>
      <c r="P10" s="25" t="n">
        <v>46300</v>
      </c>
      <c r="Q10" s="25" t="n">
        <v>46371</v>
      </c>
      <c r="R10" s="27">
        <f>IF(OR(I10="",L10="",M10=""),"",I10*L10+M10)</f>
        <v/>
      </c>
      <c r="S10" s="28" t="n">
        <v>0</v>
      </c>
      <c r="T10" s="27">
        <f>IF(R10="","",R10*IF(S10="",0,S10))</f>
        <v/>
      </c>
      <c r="U10" s="27">
        <f>IF(R10="","",R10-IF(T10="",0,T10))</f>
        <v/>
      </c>
      <c r="V10" s="28" t="n">
        <v>0.5</v>
      </c>
      <c r="W10" s="27">
        <f>IF(U10="","",U10*IF(V10="",0,V10))</f>
        <v/>
      </c>
      <c r="X10" s="27">
        <f>IF(U10="","",U10-IF(W10="",0,W10))</f>
        <v/>
      </c>
      <c r="Y10" s="25" t="n"/>
      <c r="Z10" s="8">
        <f>IF(A10="","",IF(Y10="",IF(Q10="","Da pagare",IF(TODAY()&gt;Q10,"Da pagare","Da pagare")),IF(Q10="","Pagato",IF(Y10&lt;=Q10,"Pagato puntualmente","Pagato in ritardo"))))</f>
        <v/>
      </c>
      <c r="AA10" s="3" t="inlineStr"/>
      <c r="AB10" s="3" t="inlineStr">
        <is>
          <t>Locale commerciale: ripartizione da contratto</t>
        </is>
      </c>
      <c r="AD10">
        <f>IF(Tabelle!A10="","",Tabelle!A10)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25" t="n"/>
      <c r="I11" s="26" t="n"/>
      <c r="J11" s="3" t="n"/>
      <c r="K11" s="3" t="n"/>
      <c r="L11" s="29">
        <f>IF(K11="","",IFERROR(VLOOKUP(K11,Tabelle!$A$2:$D$101,3,FALSE),""))</f>
        <v/>
      </c>
      <c r="M11" s="29">
        <f>IF(K11="","",IFERROR(VLOOKUP(K11,Tabelle!$A$2:$D$101,4,FALSE),""))</f>
        <v/>
      </c>
      <c r="N11" s="3" t="n"/>
      <c r="O11" s="3" t="n"/>
      <c r="P11" s="25" t="n"/>
      <c r="Q11" s="25" t="n"/>
      <c r="R11" s="29">
        <f>IF(OR(I11="",L11="",M11=""),"",I11*L11+M11)</f>
        <v/>
      </c>
      <c r="S11" s="28" t="n"/>
      <c r="T11" s="29">
        <f>IF(R11="","",R11*IF(S11="",0,S11))</f>
        <v/>
      </c>
      <c r="U11" s="29">
        <f>IF(R11="","",R11-IF(T11="",0,T11))</f>
        <v/>
      </c>
      <c r="V11" s="28" t="n"/>
      <c r="W11" s="29">
        <f>IF(U11="","",U11*IF(V11="",0,V11))</f>
        <v/>
      </c>
      <c r="X11" s="29">
        <f>IF(U11="","",U11-IF(W11="",0,W11))</f>
        <v/>
      </c>
      <c r="Y11" s="25" t="n"/>
      <c r="Z11" s="10">
        <f>IF(A11="","",IF(Y11="",IF(Q11="","Da pagare",IF(TODAY()&gt;Q11,"Da pagare","Da pagare")),IF(Q11="","Pagato",IF(Y11&lt;=Q11,"Pagato puntualmente","Pagato in ritardo"))))</f>
        <v/>
      </c>
      <c r="AA11" s="3" t="n"/>
      <c r="AB11" s="3" t="n"/>
      <c r="AD11">
        <f>IF(Tabelle!A11="","",Tabelle!A11)</f>
        <v/>
      </c>
    </row>
    <row r="12">
      <c r="A12" s="2" t="n"/>
      <c r="B12" s="3" t="n"/>
      <c r="C12" s="3" t="n"/>
      <c r="D12" s="3" t="n"/>
      <c r="E12" s="3" t="n"/>
      <c r="F12" s="3" t="n"/>
      <c r="G12" s="3" t="n"/>
      <c r="H12" s="25" t="n"/>
      <c r="I12" s="26" t="n"/>
      <c r="J12" s="3" t="n"/>
      <c r="K12" s="3" t="n"/>
      <c r="L12" s="27">
        <f>IF(K12="","",IFERROR(VLOOKUP(K12,Tabelle!$A$2:$D$101,3,FALSE),""))</f>
        <v/>
      </c>
      <c r="M12" s="27">
        <f>IF(K12="","",IFERROR(VLOOKUP(K12,Tabelle!$A$2:$D$101,4,FALSE),""))</f>
        <v/>
      </c>
      <c r="N12" s="3" t="n"/>
      <c r="O12" s="3" t="n"/>
      <c r="P12" s="25" t="n"/>
      <c r="Q12" s="25" t="n"/>
      <c r="R12" s="27">
        <f>IF(OR(I12="",L12="",M12=""),"",I12*L12+M12)</f>
        <v/>
      </c>
      <c r="S12" s="28" t="n"/>
      <c r="T12" s="27">
        <f>IF(R12="","",R12*IF(S12="",0,S12))</f>
        <v/>
      </c>
      <c r="U12" s="27">
        <f>IF(R12="","",R12-IF(T12="",0,T12))</f>
        <v/>
      </c>
      <c r="V12" s="28" t="n"/>
      <c r="W12" s="27">
        <f>IF(U12="","",U12*IF(V12="",0,V12))</f>
        <v/>
      </c>
      <c r="X12" s="27">
        <f>IF(U12="","",U12-IF(W12="",0,W12))</f>
        <v/>
      </c>
      <c r="Y12" s="25" t="n"/>
      <c r="Z12" s="8">
        <f>IF(A12="","",IF(Y12="",IF(Q12="","Da pagare",IF(TODAY()&gt;Q12,"Da pagare","Da pagare")),IF(Q12="","Pagato",IF(Y12&lt;=Q12,"Pagato puntualmente","Pagato in ritardo"))))</f>
        <v/>
      </c>
      <c r="AA12" s="3" t="n"/>
      <c r="AB12" s="3" t="n"/>
      <c r="AD12">
        <f>IF(Tabelle!A12="","",Tabelle!A12)</f>
        <v/>
      </c>
    </row>
    <row r="13">
      <c r="A13" s="2" t="n"/>
      <c r="B13" s="3" t="n"/>
      <c r="C13" s="3" t="n"/>
      <c r="D13" s="3" t="n"/>
      <c r="E13" s="3" t="n"/>
      <c r="F13" s="3" t="n"/>
      <c r="G13" s="3" t="n"/>
      <c r="H13" s="25" t="n"/>
      <c r="I13" s="26" t="n"/>
      <c r="J13" s="3" t="n"/>
      <c r="K13" s="3" t="n"/>
      <c r="L13" s="29">
        <f>IF(K13="","",IFERROR(VLOOKUP(K13,Tabelle!$A$2:$D$101,3,FALSE),""))</f>
        <v/>
      </c>
      <c r="M13" s="29">
        <f>IF(K13="","",IFERROR(VLOOKUP(K13,Tabelle!$A$2:$D$101,4,FALSE),""))</f>
        <v/>
      </c>
      <c r="N13" s="3" t="n"/>
      <c r="O13" s="3" t="n"/>
      <c r="P13" s="25" t="n"/>
      <c r="Q13" s="25" t="n"/>
      <c r="R13" s="29">
        <f>IF(OR(I13="",L13="",M13=""),"",I13*L13+M13)</f>
        <v/>
      </c>
      <c r="S13" s="28" t="n"/>
      <c r="T13" s="29">
        <f>IF(R13="","",R13*IF(S13="",0,S13))</f>
        <v/>
      </c>
      <c r="U13" s="29">
        <f>IF(R13="","",R13-IF(T13="",0,T13))</f>
        <v/>
      </c>
      <c r="V13" s="28" t="n"/>
      <c r="W13" s="29">
        <f>IF(U13="","",U13*IF(V13="",0,V13))</f>
        <v/>
      </c>
      <c r="X13" s="29">
        <f>IF(U13="","",U13-IF(W13="",0,W13))</f>
        <v/>
      </c>
      <c r="Y13" s="25" t="n"/>
      <c r="Z13" s="10">
        <f>IF(A13="","",IF(Y13="",IF(Q13="","Da pagare",IF(TODAY()&gt;Q13,"Da pagare","Da pagare")),IF(Q13="","Pagato",IF(Y13&lt;=Q13,"Pagato puntualmente","Pagato in ritardo"))))</f>
        <v/>
      </c>
      <c r="AA13" s="3" t="n"/>
      <c r="AB13" s="3" t="n"/>
      <c r="AD13">
        <f>IF(Tabelle!A13="","",Tabelle!A13)</f>
        <v/>
      </c>
    </row>
    <row r="14">
      <c r="A14" s="2" t="n"/>
      <c r="B14" s="3" t="n"/>
      <c r="C14" s="3" t="n"/>
      <c r="D14" s="3" t="n"/>
      <c r="E14" s="3" t="n"/>
      <c r="F14" s="3" t="n"/>
      <c r="G14" s="3" t="n"/>
      <c r="H14" s="25" t="n"/>
      <c r="I14" s="26" t="n"/>
      <c r="J14" s="3" t="n"/>
      <c r="K14" s="3" t="n"/>
      <c r="L14" s="27">
        <f>IF(K14="","",IFERROR(VLOOKUP(K14,Tabelle!$A$2:$D$101,3,FALSE),""))</f>
        <v/>
      </c>
      <c r="M14" s="27">
        <f>IF(K14="","",IFERROR(VLOOKUP(K14,Tabelle!$A$2:$D$101,4,FALSE),""))</f>
        <v/>
      </c>
      <c r="N14" s="3" t="n"/>
      <c r="O14" s="3" t="n"/>
      <c r="P14" s="25" t="n"/>
      <c r="Q14" s="25" t="n"/>
      <c r="R14" s="27">
        <f>IF(OR(I14="",L14="",M14=""),"",I14*L14+M14)</f>
        <v/>
      </c>
      <c r="S14" s="28" t="n"/>
      <c r="T14" s="27">
        <f>IF(R14="","",R14*IF(S14="",0,S14))</f>
        <v/>
      </c>
      <c r="U14" s="27">
        <f>IF(R14="","",R14-IF(T14="",0,T14))</f>
        <v/>
      </c>
      <c r="V14" s="28" t="n"/>
      <c r="W14" s="27">
        <f>IF(U14="","",U14*IF(V14="",0,V14))</f>
        <v/>
      </c>
      <c r="X14" s="27">
        <f>IF(U14="","",U14-IF(W14="",0,W14))</f>
        <v/>
      </c>
      <c r="Y14" s="25" t="n"/>
      <c r="Z14" s="8">
        <f>IF(A14="","",IF(Y14="",IF(Q14="","Da pagare",IF(TODAY()&gt;Q14,"Da pagare","Da pagare")),IF(Q14="","Pagato",IF(Y14&lt;=Q14,"Pagato puntualmente","Pagato in ritardo"))))</f>
        <v/>
      </c>
      <c r="AA14" s="3" t="n"/>
      <c r="AB14" s="3" t="n"/>
      <c r="AD14">
        <f>IF(Tabelle!A14="","",Tabelle!A14)</f>
        <v/>
      </c>
    </row>
    <row r="15">
      <c r="A15" s="2" t="n"/>
      <c r="B15" s="3" t="n"/>
      <c r="C15" s="3" t="n"/>
      <c r="D15" s="3" t="n"/>
      <c r="E15" s="3" t="n"/>
      <c r="F15" s="3" t="n"/>
      <c r="G15" s="3" t="n"/>
      <c r="H15" s="25" t="n"/>
      <c r="I15" s="26" t="n"/>
      <c r="J15" s="3" t="n"/>
      <c r="K15" s="3" t="n"/>
      <c r="L15" s="29">
        <f>IF(K15="","",IFERROR(VLOOKUP(K15,Tabelle!$A$2:$D$101,3,FALSE),""))</f>
        <v/>
      </c>
      <c r="M15" s="29">
        <f>IF(K15="","",IFERROR(VLOOKUP(K15,Tabelle!$A$2:$D$101,4,FALSE),""))</f>
        <v/>
      </c>
      <c r="N15" s="3" t="n"/>
      <c r="O15" s="3" t="n"/>
      <c r="P15" s="25" t="n"/>
      <c r="Q15" s="25" t="n"/>
      <c r="R15" s="29">
        <f>IF(OR(I15="",L15="",M15=""),"",I15*L15+M15)</f>
        <v/>
      </c>
      <c r="S15" s="28" t="n"/>
      <c r="T15" s="29">
        <f>IF(R15="","",R15*IF(S15="",0,S15))</f>
        <v/>
      </c>
      <c r="U15" s="29">
        <f>IF(R15="","",R15-IF(T15="",0,T15))</f>
        <v/>
      </c>
      <c r="V15" s="28" t="n"/>
      <c r="W15" s="29">
        <f>IF(U15="","",U15*IF(V15="",0,V15))</f>
        <v/>
      </c>
      <c r="X15" s="29">
        <f>IF(U15="","",U15-IF(W15="",0,W15))</f>
        <v/>
      </c>
      <c r="Y15" s="25" t="n"/>
      <c r="Z15" s="10">
        <f>IF(A15="","",IF(Y15="",IF(Q15="","Da pagare",IF(TODAY()&gt;Q15,"Da pagare","Da pagare")),IF(Q15="","Pagato",IF(Y15&lt;=Q15,"Pagato puntualmente","Pagato in ritardo"))))</f>
        <v/>
      </c>
      <c r="AA15" s="3" t="n"/>
      <c r="AB15" s="3" t="n"/>
      <c r="AD15">
        <f>IF(Tabelle!A15="","",Tabelle!A15)</f>
        <v/>
      </c>
    </row>
    <row r="16">
      <c r="A16" s="2" t="n"/>
      <c r="B16" s="3" t="n"/>
      <c r="C16" s="3" t="n"/>
      <c r="D16" s="3" t="n"/>
      <c r="E16" s="3" t="n"/>
      <c r="F16" s="3" t="n"/>
      <c r="G16" s="3" t="n"/>
      <c r="H16" s="25" t="n"/>
      <c r="I16" s="26" t="n"/>
      <c r="J16" s="3" t="n"/>
      <c r="K16" s="3" t="n"/>
      <c r="L16" s="27">
        <f>IF(K16="","",IFERROR(VLOOKUP(K16,Tabelle!$A$2:$D$101,3,FALSE),""))</f>
        <v/>
      </c>
      <c r="M16" s="27">
        <f>IF(K16="","",IFERROR(VLOOKUP(K16,Tabelle!$A$2:$D$101,4,FALSE),""))</f>
        <v/>
      </c>
      <c r="N16" s="3" t="n"/>
      <c r="O16" s="3" t="n"/>
      <c r="P16" s="25" t="n"/>
      <c r="Q16" s="25" t="n"/>
      <c r="R16" s="27">
        <f>IF(OR(I16="",L16="",M16=""),"",I16*L16+M16)</f>
        <v/>
      </c>
      <c r="S16" s="28" t="n"/>
      <c r="T16" s="27">
        <f>IF(R16="","",R16*IF(S16="",0,S16))</f>
        <v/>
      </c>
      <c r="U16" s="27">
        <f>IF(R16="","",R16-IF(T16="",0,T16))</f>
        <v/>
      </c>
      <c r="V16" s="28" t="n"/>
      <c r="W16" s="27">
        <f>IF(U16="","",U16*IF(V16="",0,V16))</f>
        <v/>
      </c>
      <c r="X16" s="27">
        <f>IF(U16="","",U16-IF(W16="",0,W16))</f>
        <v/>
      </c>
      <c r="Y16" s="25" t="n"/>
      <c r="Z16" s="8">
        <f>IF(A16="","",IF(Y16="",IF(Q16="","Da pagare",IF(TODAY()&gt;Q16,"Da pagare","Da pagare")),IF(Q16="","Pagato",IF(Y16&lt;=Q16,"Pagato puntualmente","Pagato in ritardo"))))</f>
        <v/>
      </c>
      <c r="AA16" s="3" t="n"/>
      <c r="AB16" s="3" t="n"/>
      <c r="AD16">
        <f>IF(Tabelle!A16="","",Tabelle!A16)</f>
        <v/>
      </c>
    </row>
    <row r="17">
      <c r="A17" s="2" t="n"/>
      <c r="B17" s="3" t="n"/>
      <c r="C17" s="3" t="n"/>
      <c r="D17" s="3" t="n"/>
      <c r="E17" s="3" t="n"/>
      <c r="F17" s="3" t="n"/>
      <c r="G17" s="3" t="n"/>
      <c r="H17" s="25" t="n"/>
      <c r="I17" s="26" t="n"/>
      <c r="J17" s="3" t="n"/>
      <c r="K17" s="3" t="n"/>
      <c r="L17" s="29">
        <f>IF(K17="","",IFERROR(VLOOKUP(K17,Tabelle!$A$2:$D$101,3,FALSE),""))</f>
        <v/>
      </c>
      <c r="M17" s="29">
        <f>IF(K17="","",IFERROR(VLOOKUP(K17,Tabelle!$A$2:$D$101,4,FALSE),""))</f>
        <v/>
      </c>
      <c r="N17" s="3" t="n"/>
      <c r="O17" s="3" t="n"/>
      <c r="P17" s="25" t="n"/>
      <c r="Q17" s="25" t="n"/>
      <c r="R17" s="29">
        <f>IF(OR(I17="",L17="",M17=""),"",I17*L17+M17)</f>
        <v/>
      </c>
      <c r="S17" s="28" t="n"/>
      <c r="T17" s="29">
        <f>IF(R17="","",R17*IF(S17="",0,S17))</f>
        <v/>
      </c>
      <c r="U17" s="29">
        <f>IF(R17="","",R17-IF(T17="",0,T17))</f>
        <v/>
      </c>
      <c r="V17" s="28" t="n"/>
      <c r="W17" s="29">
        <f>IF(U17="","",U17*IF(V17="",0,V17))</f>
        <v/>
      </c>
      <c r="X17" s="29">
        <f>IF(U17="","",U17-IF(W17="",0,W17))</f>
        <v/>
      </c>
      <c r="Y17" s="25" t="n"/>
      <c r="Z17" s="10">
        <f>IF(A17="","",IF(Y17="",IF(Q17="","Da pagare",IF(TODAY()&gt;Q17,"Da pagare","Da pagare")),IF(Q17="","Pagato",IF(Y17&lt;=Q17,"Pagato puntualmente","Pagato in ritardo"))))</f>
        <v/>
      </c>
      <c r="AA17" s="3" t="n"/>
      <c r="AB17" s="3" t="n"/>
      <c r="AD17">
        <f>IF(Tabelle!A17="","",Tabelle!A17)</f>
        <v/>
      </c>
    </row>
    <row r="18">
      <c r="A18" s="2" t="n"/>
      <c r="B18" s="3" t="n"/>
      <c r="C18" s="3" t="n"/>
      <c r="D18" s="3" t="n"/>
      <c r="E18" s="3" t="n"/>
      <c r="F18" s="3" t="n"/>
      <c r="G18" s="3" t="n"/>
      <c r="H18" s="25" t="n"/>
      <c r="I18" s="26" t="n"/>
      <c r="J18" s="3" t="n"/>
      <c r="K18" s="3" t="n"/>
      <c r="L18" s="27">
        <f>IF(K18="","",IFERROR(VLOOKUP(K18,Tabelle!$A$2:$D$101,3,FALSE),""))</f>
        <v/>
      </c>
      <c r="M18" s="27">
        <f>IF(K18="","",IFERROR(VLOOKUP(K18,Tabelle!$A$2:$D$101,4,FALSE),""))</f>
        <v/>
      </c>
      <c r="N18" s="3" t="n"/>
      <c r="O18" s="3" t="n"/>
      <c r="P18" s="25" t="n"/>
      <c r="Q18" s="25" t="n"/>
      <c r="R18" s="27">
        <f>IF(OR(I18="",L18="",M18=""),"",I18*L18+M18)</f>
        <v/>
      </c>
      <c r="S18" s="28" t="n"/>
      <c r="T18" s="27">
        <f>IF(R18="","",R18*IF(S18="",0,S18))</f>
        <v/>
      </c>
      <c r="U18" s="27">
        <f>IF(R18="","",R18-IF(T18="",0,T18))</f>
        <v/>
      </c>
      <c r="V18" s="28" t="n"/>
      <c r="W18" s="27">
        <f>IF(U18="","",U18*IF(V18="",0,V18))</f>
        <v/>
      </c>
      <c r="X18" s="27">
        <f>IF(U18="","",U18-IF(W18="",0,W18))</f>
        <v/>
      </c>
      <c r="Y18" s="25" t="n"/>
      <c r="Z18" s="8">
        <f>IF(A18="","",IF(Y18="",IF(Q18="","Da pagare",IF(TODAY()&gt;Q18,"Da pagare","Da pagare")),IF(Q18="","Pagato",IF(Y18&lt;=Q18,"Pagato puntualmente","Pagato in ritardo"))))</f>
        <v/>
      </c>
      <c r="AA18" s="3" t="n"/>
      <c r="AB18" s="3" t="n"/>
      <c r="AD18">
        <f>IF(Tabelle!A18="","",Tabelle!A18)</f>
        <v/>
      </c>
    </row>
    <row r="19">
      <c r="A19" s="2" t="n"/>
      <c r="B19" s="3" t="n"/>
      <c r="C19" s="3" t="n"/>
      <c r="D19" s="3" t="n"/>
      <c r="E19" s="3" t="n"/>
      <c r="F19" s="3" t="n"/>
      <c r="G19" s="3" t="n"/>
      <c r="H19" s="25" t="n"/>
      <c r="I19" s="26" t="n"/>
      <c r="J19" s="3" t="n"/>
      <c r="K19" s="3" t="n"/>
      <c r="L19" s="29">
        <f>IF(K19="","",IFERROR(VLOOKUP(K19,Tabelle!$A$2:$D$101,3,FALSE),""))</f>
        <v/>
      </c>
      <c r="M19" s="29">
        <f>IF(K19="","",IFERROR(VLOOKUP(K19,Tabelle!$A$2:$D$101,4,FALSE),""))</f>
        <v/>
      </c>
      <c r="N19" s="3" t="n"/>
      <c r="O19" s="3" t="n"/>
      <c r="P19" s="25" t="n"/>
      <c r="Q19" s="25" t="n"/>
      <c r="R19" s="29">
        <f>IF(OR(I19="",L19="",M19=""),"",I19*L19+M19)</f>
        <v/>
      </c>
      <c r="S19" s="28" t="n"/>
      <c r="T19" s="29">
        <f>IF(R19="","",R19*IF(S19="",0,S19))</f>
        <v/>
      </c>
      <c r="U19" s="29">
        <f>IF(R19="","",R19-IF(T19="",0,T19))</f>
        <v/>
      </c>
      <c r="V19" s="28" t="n"/>
      <c r="W19" s="29">
        <f>IF(U19="","",U19*IF(V19="",0,V19))</f>
        <v/>
      </c>
      <c r="X19" s="29">
        <f>IF(U19="","",U19-IF(W19="",0,W19))</f>
        <v/>
      </c>
      <c r="Y19" s="25" t="n"/>
      <c r="Z19" s="10">
        <f>IF(A19="","",IF(Y19="",IF(Q19="","Da pagare",IF(TODAY()&gt;Q19,"Da pagare","Da pagare")),IF(Q19="","Pagato",IF(Y19&lt;=Q19,"Pagato puntualmente","Pagato in ritardo"))))</f>
        <v/>
      </c>
      <c r="AA19" s="3" t="n"/>
      <c r="AB19" s="3" t="n"/>
      <c r="AD19">
        <f>IF(Tabelle!A19="","",Tabelle!A19)</f>
        <v/>
      </c>
    </row>
    <row r="20">
      <c r="A20" s="2" t="n"/>
      <c r="B20" s="3" t="n"/>
      <c r="C20" s="3" t="n"/>
      <c r="D20" s="3" t="n"/>
      <c r="E20" s="3" t="n"/>
      <c r="F20" s="3" t="n"/>
      <c r="G20" s="3" t="n"/>
      <c r="H20" s="25" t="n"/>
      <c r="I20" s="26" t="n"/>
      <c r="J20" s="3" t="n"/>
      <c r="K20" s="3" t="n"/>
      <c r="L20" s="27">
        <f>IF(K20="","",IFERROR(VLOOKUP(K20,Tabelle!$A$2:$D$101,3,FALSE),""))</f>
        <v/>
      </c>
      <c r="M20" s="27">
        <f>IF(K20="","",IFERROR(VLOOKUP(K20,Tabelle!$A$2:$D$101,4,FALSE),""))</f>
        <v/>
      </c>
      <c r="N20" s="3" t="n"/>
      <c r="O20" s="3" t="n"/>
      <c r="P20" s="25" t="n"/>
      <c r="Q20" s="25" t="n"/>
      <c r="R20" s="27">
        <f>IF(OR(I20="",L20="",M20=""),"",I20*L20+M20)</f>
        <v/>
      </c>
      <c r="S20" s="28" t="n"/>
      <c r="T20" s="27">
        <f>IF(R20="","",R20*IF(S20="",0,S20))</f>
        <v/>
      </c>
      <c r="U20" s="27">
        <f>IF(R20="","",R20-IF(T20="",0,T20))</f>
        <v/>
      </c>
      <c r="V20" s="28" t="n"/>
      <c r="W20" s="27">
        <f>IF(U20="","",U20*IF(V20="",0,V20))</f>
        <v/>
      </c>
      <c r="X20" s="27">
        <f>IF(U20="","",U20-IF(W20="",0,W20))</f>
        <v/>
      </c>
      <c r="Y20" s="25" t="n"/>
      <c r="Z20" s="8">
        <f>IF(A20="","",IF(Y20="",IF(Q20="","Da pagare",IF(TODAY()&gt;Q20,"Da pagare","Da pagare")),IF(Q20="","Pagato",IF(Y20&lt;=Q20,"Pagato puntualmente","Pagato in ritardo"))))</f>
        <v/>
      </c>
      <c r="AA20" s="3" t="n"/>
      <c r="AB20" s="3" t="n"/>
      <c r="AD20">
        <f>IF(Tabelle!A20="","",Tabelle!A20)</f>
        <v/>
      </c>
    </row>
    <row r="21">
      <c r="A21" s="2" t="n"/>
      <c r="B21" s="3" t="n"/>
      <c r="C21" s="3" t="n"/>
      <c r="D21" s="3" t="n"/>
      <c r="E21" s="3" t="n"/>
      <c r="F21" s="3" t="n"/>
      <c r="G21" s="3" t="n"/>
      <c r="H21" s="25" t="n"/>
      <c r="I21" s="26" t="n"/>
      <c r="J21" s="3" t="n"/>
      <c r="K21" s="3" t="n"/>
      <c r="L21" s="29">
        <f>IF(K21="","",IFERROR(VLOOKUP(K21,Tabelle!$A$2:$D$101,3,FALSE),""))</f>
        <v/>
      </c>
      <c r="M21" s="29">
        <f>IF(K21="","",IFERROR(VLOOKUP(K21,Tabelle!$A$2:$D$101,4,FALSE),""))</f>
        <v/>
      </c>
      <c r="N21" s="3" t="n"/>
      <c r="O21" s="3" t="n"/>
      <c r="P21" s="25" t="n"/>
      <c r="Q21" s="25" t="n"/>
      <c r="R21" s="29">
        <f>IF(OR(I21="",L21="",M21=""),"",I21*L21+M21)</f>
        <v/>
      </c>
      <c r="S21" s="28" t="n"/>
      <c r="T21" s="29">
        <f>IF(R21="","",R21*IF(S21="",0,S21))</f>
        <v/>
      </c>
      <c r="U21" s="29">
        <f>IF(R21="","",R21-IF(T21="",0,T21))</f>
        <v/>
      </c>
      <c r="V21" s="28" t="n"/>
      <c r="W21" s="29">
        <f>IF(U21="","",U21*IF(V21="",0,V21))</f>
        <v/>
      </c>
      <c r="X21" s="29">
        <f>IF(U21="","",U21-IF(W21="",0,W21))</f>
        <v/>
      </c>
      <c r="Y21" s="25" t="n"/>
      <c r="Z21" s="10">
        <f>IF(A21="","",IF(Y21="",IF(Q21="","Da pagare",IF(TODAY()&gt;Q21,"Da pagare","Da pagare")),IF(Q21="","Pagato",IF(Y21&lt;=Q21,"Pagato puntualmente","Pagato in ritardo"))))</f>
        <v/>
      </c>
      <c r="AA21" s="3" t="n"/>
      <c r="AB21" s="3" t="n"/>
      <c r="AD21">
        <f>IF(Tabelle!A21="","",Tabelle!A21)</f>
        <v/>
      </c>
    </row>
    <row r="22">
      <c r="A22" s="2" t="n"/>
      <c r="B22" s="3" t="n"/>
      <c r="C22" s="3" t="n"/>
      <c r="D22" s="3" t="n"/>
      <c r="E22" s="3" t="n"/>
      <c r="F22" s="3" t="n"/>
      <c r="G22" s="3" t="n"/>
      <c r="H22" s="25" t="n"/>
      <c r="I22" s="26" t="n"/>
      <c r="J22" s="3" t="n"/>
      <c r="K22" s="3" t="n"/>
      <c r="L22" s="27">
        <f>IF(K22="","",IFERROR(VLOOKUP(K22,Tabelle!$A$2:$D$101,3,FALSE),""))</f>
        <v/>
      </c>
      <c r="M22" s="27">
        <f>IF(K22="","",IFERROR(VLOOKUP(K22,Tabelle!$A$2:$D$101,4,FALSE),""))</f>
        <v/>
      </c>
      <c r="N22" s="3" t="n"/>
      <c r="O22" s="3" t="n"/>
      <c r="P22" s="25" t="n"/>
      <c r="Q22" s="25" t="n"/>
      <c r="R22" s="27">
        <f>IF(OR(I22="",L22="",M22=""),"",I22*L22+M22)</f>
        <v/>
      </c>
      <c r="S22" s="28" t="n"/>
      <c r="T22" s="27">
        <f>IF(R22="","",R22*IF(S22="",0,S22))</f>
        <v/>
      </c>
      <c r="U22" s="27">
        <f>IF(R22="","",R22-IF(T22="",0,T22))</f>
        <v/>
      </c>
      <c r="V22" s="28" t="n"/>
      <c r="W22" s="27">
        <f>IF(U22="","",U22*IF(V22="",0,V22))</f>
        <v/>
      </c>
      <c r="X22" s="27">
        <f>IF(U22="","",U22-IF(W22="",0,W22))</f>
        <v/>
      </c>
      <c r="Y22" s="25" t="n"/>
      <c r="Z22" s="8">
        <f>IF(A22="","",IF(Y22="",IF(Q22="","Da pagare",IF(TODAY()&gt;Q22,"Da pagare","Da pagare")),IF(Q22="","Pagato",IF(Y22&lt;=Q22,"Pagato puntualmente","Pagato in ritardo"))))</f>
        <v/>
      </c>
      <c r="AA22" s="3" t="n"/>
      <c r="AB22" s="3" t="n"/>
      <c r="AD22">
        <f>IF(Tabelle!A22="","",Tabelle!A22)</f>
        <v/>
      </c>
    </row>
    <row r="23">
      <c r="A23" s="2" t="n"/>
      <c r="B23" s="3" t="n"/>
      <c r="C23" s="3" t="n"/>
      <c r="D23" s="3" t="n"/>
      <c r="E23" s="3" t="n"/>
      <c r="F23" s="3" t="n"/>
      <c r="G23" s="3" t="n"/>
      <c r="H23" s="25" t="n"/>
      <c r="I23" s="26" t="n"/>
      <c r="J23" s="3" t="n"/>
      <c r="K23" s="3" t="n"/>
      <c r="L23" s="29">
        <f>IF(K23="","",IFERROR(VLOOKUP(K23,Tabelle!$A$2:$D$101,3,FALSE),""))</f>
        <v/>
      </c>
      <c r="M23" s="29">
        <f>IF(K23="","",IFERROR(VLOOKUP(K23,Tabelle!$A$2:$D$101,4,FALSE),""))</f>
        <v/>
      </c>
      <c r="N23" s="3" t="n"/>
      <c r="O23" s="3" t="n"/>
      <c r="P23" s="25" t="n"/>
      <c r="Q23" s="25" t="n"/>
      <c r="R23" s="29">
        <f>IF(OR(I23="",L23="",M23=""),"",I23*L23+M23)</f>
        <v/>
      </c>
      <c r="S23" s="28" t="n"/>
      <c r="T23" s="29">
        <f>IF(R23="","",R23*IF(S23="",0,S23))</f>
        <v/>
      </c>
      <c r="U23" s="29">
        <f>IF(R23="","",R23-IF(T23="",0,T23))</f>
        <v/>
      </c>
      <c r="V23" s="28" t="n"/>
      <c r="W23" s="29">
        <f>IF(U23="","",U23*IF(V23="",0,V23))</f>
        <v/>
      </c>
      <c r="X23" s="29">
        <f>IF(U23="","",U23-IF(W23="",0,W23))</f>
        <v/>
      </c>
      <c r="Y23" s="25" t="n"/>
      <c r="Z23" s="10">
        <f>IF(A23="","",IF(Y23="",IF(Q23="","Da pagare",IF(TODAY()&gt;Q23,"Da pagare","Da pagare")),IF(Q23="","Pagato",IF(Y23&lt;=Q23,"Pagato puntualmente","Pagato in ritardo"))))</f>
        <v/>
      </c>
      <c r="AA23" s="3" t="n"/>
      <c r="AB23" s="3" t="n"/>
      <c r="AD23">
        <f>IF(Tabelle!A23="","",Tabelle!A23)</f>
        <v/>
      </c>
    </row>
    <row r="24">
      <c r="A24" s="2" t="n"/>
      <c r="B24" s="3" t="n"/>
      <c r="C24" s="3" t="n"/>
      <c r="D24" s="3" t="n"/>
      <c r="E24" s="3" t="n"/>
      <c r="F24" s="3" t="n"/>
      <c r="G24" s="3" t="n"/>
      <c r="H24" s="25" t="n"/>
      <c r="I24" s="26" t="n"/>
      <c r="J24" s="3" t="n"/>
      <c r="K24" s="3" t="n"/>
      <c r="L24" s="27">
        <f>IF(K24="","",IFERROR(VLOOKUP(K24,Tabelle!$A$2:$D$101,3,FALSE),""))</f>
        <v/>
      </c>
      <c r="M24" s="27">
        <f>IF(K24="","",IFERROR(VLOOKUP(K24,Tabelle!$A$2:$D$101,4,FALSE),""))</f>
        <v/>
      </c>
      <c r="N24" s="3" t="n"/>
      <c r="O24" s="3" t="n"/>
      <c r="P24" s="25" t="n"/>
      <c r="Q24" s="25" t="n"/>
      <c r="R24" s="27">
        <f>IF(OR(I24="",L24="",M24=""),"",I24*L24+M24)</f>
        <v/>
      </c>
      <c r="S24" s="28" t="n"/>
      <c r="T24" s="27">
        <f>IF(R24="","",R24*IF(S24="",0,S24))</f>
        <v/>
      </c>
      <c r="U24" s="27">
        <f>IF(R24="","",R24-IF(T24="",0,T24))</f>
        <v/>
      </c>
      <c r="V24" s="28" t="n"/>
      <c r="W24" s="27">
        <f>IF(U24="","",U24*IF(V24="",0,V24))</f>
        <v/>
      </c>
      <c r="X24" s="27">
        <f>IF(U24="","",U24-IF(W24="",0,W24))</f>
        <v/>
      </c>
      <c r="Y24" s="25" t="n"/>
      <c r="Z24" s="8">
        <f>IF(A24="","",IF(Y24="",IF(Q24="","Da pagare",IF(TODAY()&gt;Q24,"Da pagare","Da pagare")),IF(Q24="","Pagato",IF(Y24&lt;=Q24,"Pagato puntualmente","Pagato in ritardo"))))</f>
        <v/>
      </c>
      <c r="AA24" s="3" t="n"/>
      <c r="AB24" s="3" t="n"/>
      <c r="AD24">
        <f>IF(Tabelle!A24="","",Tabelle!A24)</f>
        <v/>
      </c>
    </row>
    <row r="25">
      <c r="A25" s="2" t="n"/>
      <c r="B25" s="3" t="n"/>
      <c r="C25" s="3" t="n"/>
      <c r="D25" s="3" t="n"/>
      <c r="E25" s="3" t="n"/>
      <c r="F25" s="3" t="n"/>
      <c r="G25" s="3" t="n"/>
      <c r="H25" s="25" t="n"/>
      <c r="I25" s="26" t="n"/>
      <c r="J25" s="3" t="n"/>
      <c r="K25" s="3" t="n"/>
      <c r="L25" s="29">
        <f>IF(K25="","",IFERROR(VLOOKUP(K25,Tabelle!$A$2:$D$101,3,FALSE),""))</f>
        <v/>
      </c>
      <c r="M25" s="29">
        <f>IF(K25="","",IFERROR(VLOOKUP(K25,Tabelle!$A$2:$D$101,4,FALSE),""))</f>
        <v/>
      </c>
      <c r="N25" s="3" t="n"/>
      <c r="O25" s="3" t="n"/>
      <c r="P25" s="25" t="n"/>
      <c r="Q25" s="25" t="n"/>
      <c r="R25" s="29">
        <f>IF(OR(I25="",L25="",M25=""),"",I25*L25+M25)</f>
        <v/>
      </c>
      <c r="S25" s="28" t="n"/>
      <c r="T25" s="29">
        <f>IF(R25="","",R25*IF(S25="",0,S25))</f>
        <v/>
      </c>
      <c r="U25" s="29">
        <f>IF(R25="","",R25-IF(T25="",0,T25))</f>
        <v/>
      </c>
      <c r="V25" s="28" t="n"/>
      <c r="W25" s="29">
        <f>IF(U25="","",U25*IF(V25="",0,V25))</f>
        <v/>
      </c>
      <c r="X25" s="29">
        <f>IF(U25="","",U25-IF(W25="",0,W25))</f>
        <v/>
      </c>
      <c r="Y25" s="25" t="n"/>
      <c r="Z25" s="10">
        <f>IF(A25="","",IF(Y25="",IF(Q25="","Da pagare",IF(TODAY()&gt;Q25,"Da pagare","Da pagare")),IF(Q25="","Pagato",IF(Y25&lt;=Q25,"Pagato puntualmente","Pagato in ritardo"))))</f>
        <v/>
      </c>
      <c r="AA25" s="3" t="n"/>
      <c r="AB25" s="3" t="n"/>
      <c r="AD25">
        <f>IF(Tabelle!A25="","",Tabelle!A25)</f>
        <v/>
      </c>
    </row>
    <row r="26">
      <c r="A26" s="2" t="n"/>
      <c r="B26" s="3" t="n"/>
      <c r="C26" s="3" t="n"/>
      <c r="D26" s="3" t="n"/>
      <c r="E26" s="3" t="n"/>
      <c r="F26" s="3" t="n"/>
      <c r="G26" s="3" t="n"/>
      <c r="H26" s="25" t="n"/>
      <c r="I26" s="26" t="n"/>
      <c r="J26" s="3" t="n"/>
      <c r="K26" s="3" t="n"/>
      <c r="L26" s="27">
        <f>IF(K26="","",IFERROR(VLOOKUP(K26,Tabelle!$A$2:$D$101,3,FALSE),""))</f>
        <v/>
      </c>
      <c r="M26" s="27">
        <f>IF(K26="","",IFERROR(VLOOKUP(K26,Tabelle!$A$2:$D$101,4,FALSE),""))</f>
        <v/>
      </c>
      <c r="N26" s="3" t="n"/>
      <c r="O26" s="3" t="n"/>
      <c r="P26" s="25" t="n"/>
      <c r="Q26" s="25" t="n"/>
      <c r="R26" s="27">
        <f>IF(OR(I26="",L26="",M26=""),"",I26*L26+M26)</f>
        <v/>
      </c>
      <c r="S26" s="28" t="n"/>
      <c r="T26" s="27">
        <f>IF(R26="","",R26*IF(S26="",0,S26))</f>
        <v/>
      </c>
      <c r="U26" s="27">
        <f>IF(R26="","",R26-IF(T26="",0,T26))</f>
        <v/>
      </c>
      <c r="V26" s="28" t="n"/>
      <c r="W26" s="27">
        <f>IF(U26="","",U26*IF(V26="",0,V26))</f>
        <v/>
      </c>
      <c r="X26" s="27">
        <f>IF(U26="","",U26-IF(W26="",0,W26))</f>
        <v/>
      </c>
      <c r="Y26" s="25" t="n"/>
      <c r="Z26" s="8">
        <f>IF(A26="","",IF(Y26="",IF(Q26="","Da pagare",IF(TODAY()&gt;Q26,"Da pagare","Da pagare")),IF(Q26="","Pagato",IF(Y26&lt;=Q26,"Pagato puntualmente","Pagato in ritardo"))))</f>
        <v/>
      </c>
      <c r="AA26" s="3" t="n"/>
      <c r="AB26" s="3" t="n"/>
      <c r="AD26">
        <f>IF(Tabelle!A26="","",Tabelle!A26)</f>
        <v/>
      </c>
    </row>
    <row r="27">
      <c r="A27" s="2" t="n"/>
      <c r="B27" s="3" t="n"/>
      <c r="C27" s="3" t="n"/>
      <c r="D27" s="3" t="n"/>
      <c r="E27" s="3" t="n"/>
      <c r="F27" s="3" t="n"/>
      <c r="G27" s="3" t="n"/>
      <c r="H27" s="25" t="n"/>
      <c r="I27" s="26" t="n"/>
      <c r="J27" s="3" t="n"/>
      <c r="K27" s="3" t="n"/>
      <c r="L27" s="29">
        <f>IF(K27="","",IFERROR(VLOOKUP(K27,Tabelle!$A$2:$D$101,3,FALSE),""))</f>
        <v/>
      </c>
      <c r="M27" s="29">
        <f>IF(K27="","",IFERROR(VLOOKUP(K27,Tabelle!$A$2:$D$101,4,FALSE),""))</f>
        <v/>
      </c>
      <c r="N27" s="3" t="n"/>
      <c r="O27" s="3" t="n"/>
      <c r="P27" s="25" t="n"/>
      <c r="Q27" s="25" t="n"/>
      <c r="R27" s="29">
        <f>IF(OR(I27="",L27="",M27=""),"",I27*L27+M27)</f>
        <v/>
      </c>
      <c r="S27" s="28" t="n"/>
      <c r="T27" s="29">
        <f>IF(R27="","",R27*IF(S27="",0,S27))</f>
        <v/>
      </c>
      <c r="U27" s="29">
        <f>IF(R27="","",R27-IF(T27="",0,T27))</f>
        <v/>
      </c>
      <c r="V27" s="28" t="n"/>
      <c r="W27" s="29">
        <f>IF(U27="","",U27*IF(V27="",0,V27))</f>
        <v/>
      </c>
      <c r="X27" s="29">
        <f>IF(U27="","",U27-IF(W27="",0,W27))</f>
        <v/>
      </c>
      <c r="Y27" s="25" t="n"/>
      <c r="Z27" s="10">
        <f>IF(A27="","",IF(Y27="",IF(Q27="","Da pagare",IF(TODAY()&gt;Q27,"Da pagare","Da pagare")),IF(Q27="","Pagato",IF(Y27&lt;=Q27,"Pagato puntualmente","Pagato in ritardo"))))</f>
        <v/>
      </c>
      <c r="AA27" s="3" t="n"/>
      <c r="AB27" s="3" t="n"/>
      <c r="AD27">
        <f>IF(Tabelle!A27="","",Tabelle!A27)</f>
        <v/>
      </c>
    </row>
    <row r="28">
      <c r="A28" s="2" t="n"/>
      <c r="B28" s="3" t="n"/>
      <c r="C28" s="3" t="n"/>
      <c r="D28" s="3" t="n"/>
      <c r="E28" s="3" t="n"/>
      <c r="F28" s="3" t="n"/>
      <c r="G28" s="3" t="n"/>
      <c r="H28" s="25" t="n"/>
      <c r="I28" s="26" t="n"/>
      <c r="J28" s="3" t="n"/>
      <c r="K28" s="3" t="n"/>
      <c r="L28" s="27">
        <f>IF(K28="","",IFERROR(VLOOKUP(K28,Tabelle!$A$2:$D$101,3,FALSE),""))</f>
        <v/>
      </c>
      <c r="M28" s="27">
        <f>IF(K28="","",IFERROR(VLOOKUP(K28,Tabelle!$A$2:$D$101,4,FALSE),""))</f>
        <v/>
      </c>
      <c r="N28" s="3" t="n"/>
      <c r="O28" s="3" t="n"/>
      <c r="P28" s="25" t="n"/>
      <c r="Q28" s="25" t="n"/>
      <c r="R28" s="27">
        <f>IF(OR(I28="",L28="",M28=""),"",I28*L28+M28)</f>
        <v/>
      </c>
      <c r="S28" s="28" t="n"/>
      <c r="T28" s="27">
        <f>IF(R28="","",R28*IF(S28="",0,S28))</f>
        <v/>
      </c>
      <c r="U28" s="27">
        <f>IF(R28="","",R28-IF(T28="",0,T28))</f>
        <v/>
      </c>
      <c r="V28" s="28" t="n"/>
      <c r="W28" s="27">
        <f>IF(U28="","",U28*IF(V28="",0,V28))</f>
        <v/>
      </c>
      <c r="X28" s="27">
        <f>IF(U28="","",U28-IF(W28="",0,W28))</f>
        <v/>
      </c>
      <c r="Y28" s="25" t="n"/>
      <c r="Z28" s="8">
        <f>IF(A28="","",IF(Y28="",IF(Q28="","Da pagare",IF(TODAY()&gt;Q28,"Da pagare","Da pagare")),IF(Q28="","Pagato",IF(Y28&lt;=Q28,"Pagato puntualmente","Pagato in ritardo"))))</f>
        <v/>
      </c>
      <c r="AA28" s="3" t="n"/>
      <c r="AB28" s="3" t="n"/>
      <c r="AD28">
        <f>IF(Tabelle!A28="","",Tabelle!A28)</f>
        <v/>
      </c>
    </row>
    <row r="29">
      <c r="A29" s="2" t="n"/>
      <c r="B29" s="3" t="n"/>
      <c r="C29" s="3" t="n"/>
      <c r="D29" s="3" t="n"/>
      <c r="E29" s="3" t="n"/>
      <c r="F29" s="3" t="n"/>
      <c r="G29" s="3" t="n"/>
      <c r="H29" s="25" t="n"/>
      <c r="I29" s="26" t="n"/>
      <c r="J29" s="3" t="n"/>
      <c r="K29" s="3" t="n"/>
      <c r="L29" s="29">
        <f>IF(K29="","",IFERROR(VLOOKUP(K29,Tabelle!$A$2:$D$101,3,FALSE),""))</f>
        <v/>
      </c>
      <c r="M29" s="29">
        <f>IF(K29="","",IFERROR(VLOOKUP(K29,Tabelle!$A$2:$D$101,4,FALSE),""))</f>
        <v/>
      </c>
      <c r="N29" s="3" t="n"/>
      <c r="O29" s="3" t="n"/>
      <c r="P29" s="25" t="n"/>
      <c r="Q29" s="25" t="n"/>
      <c r="R29" s="29">
        <f>IF(OR(I29="",L29="",M29=""),"",I29*L29+M29)</f>
        <v/>
      </c>
      <c r="S29" s="28" t="n"/>
      <c r="T29" s="29">
        <f>IF(R29="","",R29*IF(S29="",0,S29))</f>
        <v/>
      </c>
      <c r="U29" s="29">
        <f>IF(R29="","",R29-IF(T29="",0,T29))</f>
        <v/>
      </c>
      <c r="V29" s="28" t="n"/>
      <c r="W29" s="29">
        <f>IF(U29="","",U29*IF(V29="",0,V29))</f>
        <v/>
      </c>
      <c r="X29" s="29">
        <f>IF(U29="","",U29-IF(W29="",0,W29))</f>
        <v/>
      </c>
      <c r="Y29" s="25" t="n"/>
      <c r="Z29" s="10">
        <f>IF(A29="","",IF(Y29="",IF(Q29="","Da pagare",IF(TODAY()&gt;Q29,"Da pagare","Da pagare")),IF(Q29="","Pagato",IF(Y29&lt;=Q29,"Pagato puntualmente","Pagato in ritardo"))))</f>
        <v/>
      </c>
      <c r="AA29" s="3" t="n"/>
      <c r="AB29" s="3" t="n"/>
      <c r="AD29">
        <f>IF(Tabelle!A29="","",Tabelle!A29)</f>
        <v/>
      </c>
    </row>
    <row r="30">
      <c r="A30" s="2" t="n"/>
      <c r="B30" s="3" t="n"/>
      <c r="C30" s="3" t="n"/>
      <c r="D30" s="3" t="n"/>
      <c r="E30" s="3" t="n"/>
      <c r="F30" s="3" t="n"/>
      <c r="G30" s="3" t="n"/>
      <c r="H30" s="25" t="n"/>
      <c r="I30" s="26" t="n"/>
      <c r="J30" s="3" t="n"/>
      <c r="K30" s="3" t="n"/>
      <c r="L30" s="27">
        <f>IF(K30="","",IFERROR(VLOOKUP(K30,Tabelle!$A$2:$D$101,3,FALSE),""))</f>
        <v/>
      </c>
      <c r="M30" s="27">
        <f>IF(K30="","",IFERROR(VLOOKUP(K30,Tabelle!$A$2:$D$101,4,FALSE),""))</f>
        <v/>
      </c>
      <c r="N30" s="3" t="n"/>
      <c r="O30" s="3" t="n"/>
      <c r="P30" s="25" t="n"/>
      <c r="Q30" s="25" t="n"/>
      <c r="R30" s="27">
        <f>IF(OR(I30="",L30="",M30=""),"",I30*L30+M30)</f>
        <v/>
      </c>
      <c r="S30" s="28" t="n"/>
      <c r="T30" s="27">
        <f>IF(R30="","",R30*IF(S30="",0,S30))</f>
        <v/>
      </c>
      <c r="U30" s="27">
        <f>IF(R30="","",R30-IF(T30="",0,T30))</f>
        <v/>
      </c>
      <c r="V30" s="28" t="n"/>
      <c r="W30" s="27">
        <f>IF(U30="","",U30*IF(V30="",0,V30))</f>
        <v/>
      </c>
      <c r="X30" s="27">
        <f>IF(U30="","",U30-IF(W30="",0,W30))</f>
        <v/>
      </c>
      <c r="Y30" s="25" t="n"/>
      <c r="Z30" s="8">
        <f>IF(A30="","",IF(Y30="",IF(Q30="","Da pagare",IF(TODAY()&gt;Q30,"Da pagare","Da pagare")),IF(Q30="","Pagato",IF(Y30&lt;=Q30,"Pagato puntualmente","Pagato in ritardo"))))</f>
        <v/>
      </c>
      <c r="AA30" s="3" t="n"/>
      <c r="AB30" s="3" t="n"/>
      <c r="AD30">
        <f>IF(Tabelle!A30="","",Tabelle!A30)</f>
        <v/>
      </c>
    </row>
    <row r="31">
      <c r="A31" s="2" t="n"/>
      <c r="B31" s="3" t="n"/>
      <c r="C31" s="3" t="n"/>
      <c r="D31" s="3" t="n"/>
      <c r="E31" s="3" t="n"/>
      <c r="F31" s="3" t="n"/>
      <c r="G31" s="3" t="n"/>
      <c r="H31" s="25" t="n"/>
      <c r="I31" s="26" t="n"/>
      <c r="J31" s="3" t="n"/>
      <c r="K31" s="3" t="n"/>
      <c r="L31" s="29">
        <f>IF(K31="","",IFERROR(VLOOKUP(K31,Tabelle!$A$2:$D$101,3,FALSE),""))</f>
        <v/>
      </c>
      <c r="M31" s="29">
        <f>IF(K31="","",IFERROR(VLOOKUP(K31,Tabelle!$A$2:$D$101,4,FALSE),""))</f>
        <v/>
      </c>
      <c r="N31" s="3" t="n"/>
      <c r="O31" s="3" t="n"/>
      <c r="P31" s="25" t="n"/>
      <c r="Q31" s="25" t="n"/>
      <c r="R31" s="29">
        <f>IF(OR(I31="",L31="",M31=""),"",I31*L31+M31)</f>
        <v/>
      </c>
      <c r="S31" s="28" t="n"/>
      <c r="T31" s="29">
        <f>IF(R31="","",R31*IF(S31="",0,S31))</f>
        <v/>
      </c>
      <c r="U31" s="29">
        <f>IF(R31="","",R31-IF(T31="",0,T31))</f>
        <v/>
      </c>
      <c r="V31" s="28" t="n"/>
      <c r="W31" s="29">
        <f>IF(U31="","",U31*IF(V31="",0,V31))</f>
        <v/>
      </c>
      <c r="X31" s="29">
        <f>IF(U31="","",U31-IF(W31="",0,W31))</f>
        <v/>
      </c>
      <c r="Y31" s="25" t="n"/>
      <c r="Z31" s="10">
        <f>IF(A31="","",IF(Y31="",IF(Q31="","Da pagare",IF(TODAY()&gt;Q31,"Da pagare","Da pagare")),IF(Q31="","Pagato",IF(Y31&lt;=Q31,"Pagato puntualmente","Pagato in ritardo"))))</f>
        <v/>
      </c>
      <c r="AA31" s="3" t="n"/>
      <c r="AB31" s="3" t="n"/>
      <c r="AD31">
        <f>IF(Tabelle!A31="","",Tabelle!A31)</f>
        <v/>
      </c>
    </row>
    <row r="32">
      <c r="A32" s="2" t="n"/>
      <c r="B32" s="3" t="n"/>
      <c r="C32" s="3" t="n"/>
      <c r="D32" s="3" t="n"/>
      <c r="E32" s="3" t="n"/>
      <c r="F32" s="3" t="n"/>
      <c r="G32" s="3" t="n"/>
      <c r="H32" s="25" t="n"/>
      <c r="I32" s="26" t="n"/>
      <c r="J32" s="3" t="n"/>
      <c r="K32" s="3" t="n"/>
      <c r="L32" s="27">
        <f>IF(K32="","",IFERROR(VLOOKUP(K32,Tabelle!$A$2:$D$101,3,FALSE),""))</f>
        <v/>
      </c>
      <c r="M32" s="27">
        <f>IF(K32="","",IFERROR(VLOOKUP(K32,Tabelle!$A$2:$D$101,4,FALSE),""))</f>
        <v/>
      </c>
      <c r="N32" s="3" t="n"/>
      <c r="O32" s="3" t="n"/>
      <c r="P32" s="25" t="n"/>
      <c r="Q32" s="25" t="n"/>
      <c r="R32" s="27">
        <f>IF(OR(I32="",L32="",M32=""),"",I32*L32+M32)</f>
        <v/>
      </c>
      <c r="S32" s="28" t="n"/>
      <c r="T32" s="27">
        <f>IF(R32="","",R32*IF(S32="",0,S32))</f>
        <v/>
      </c>
      <c r="U32" s="27">
        <f>IF(R32="","",R32-IF(T32="",0,T32))</f>
        <v/>
      </c>
      <c r="V32" s="28" t="n"/>
      <c r="W32" s="27">
        <f>IF(U32="","",U32*IF(V32="",0,V32))</f>
        <v/>
      </c>
      <c r="X32" s="27">
        <f>IF(U32="","",U32-IF(W32="",0,W32))</f>
        <v/>
      </c>
      <c r="Y32" s="25" t="n"/>
      <c r="Z32" s="8">
        <f>IF(A32="","",IF(Y32="",IF(Q32="","Da pagare",IF(TODAY()&gt;Q32,"Da pagare","Da pagare")),IF(Q32="","Pagato",IF(Y32&lt;=Q32,"Pagato puntualmente","Pagato in ritardo"))))</f>
        <v/>
      </c>
      <c r="AA32" s="3" t="n"/>
      <c r="AB32" s="3" t="n"/>
      <c r="AD32">
        <f>IF(Tabelle!A32="","",Tabelle!A32)</f>
        <v/>
      </c>
    </row>
    <row r="33">
      <c r="A33" s="2" t="n"/>
      <c r="B33" s="3" t="n"/>
      <c r="C33" s="3" t="n"/>
      <c r="D33" s="3" t="n"/>
      <c r="E33" s="3" t="n"/>
      <c r="F33" s="3" t="n"/>
      <c r="G33" s="3" t="n"/>
      <c r="H33" s="25" t="n"/>
      <c r="I33" s="26" t="n"/>
      <c r="J33" s="3" t="n"/>
      <c r="K33" s="3" t="n"/>
      <c r="L33" s="29">
        <f>IF(K33="","",IFERROR(VLOOKUP(K33,Tabelle!$A$2:$D$101,3,FALSE),""))</f>
        <v/>
      </c>
      <c r="M33" s="29">
        <f>IF(K33="","",IFERROR(VLOOKUP(K33,Tabelle!$A$2:$D$101,4,FALSE),""))</f>
        <v/>
      </c>
      <c r="N33" s="3" t="n"/>
      <c r="O33" s="3" t="n"/>
      <c r="P33" s="25" t="n"/>
      <c r="Q33" s="25" t="n"/>
      <c r="R33" s="29">
        <f>IF(OR(I33="",L33="",M33=""),"",I33*L33+M33)</f>
        <v/>
      </c>
      <c r="S33" s="28" t="n"/>
      <c r="T33" s="29">
        <f>IF(R33="","",R33*IF(S33="",0,S33))</f>
        <v/>
      </c>
      <c r="U33" s="29">
        <f>IF(R33="","",R33-IF(T33="",0,T33))</f>
        <v/>
      </c>
      <c r="V33" s="28" t="n"/>
      <c r="W33" s="29">
        <f>IF(U33="","",U33*IF(V33="",0,V33))</f>
        <v/>
      </c>
      <c r="X33" s="29">
        <f>IF(U33="","",U33-IF(W33="",0,W33))</f>
        <v/>
      </c>
      <c r="Y33" s="25" t="n"/>
      <c r="Z33" s="10">
        <f>IF(A33="","",IF(Y33="",IF(Q33="","Da pagare",IF(TODAY()&gt;Q33,"Da pagare","Da pagare")),IF(Q33="","Pagato",IF(Y33&lt;=Q33,"Pagato puntualmente","Pagato in ritardo"))))</f>
        <v/>
      </c>
      <c r="AA33" s="3" t="n"/>
      <c r="AB33" s="3" t="n"/>
      <c r="AD33">
        <f>IF(Tabelle!A33="","",Tabelle!A33)</f>
        <v/>
      </c>
    </row>
    <row r="34">
      <c r="A34" s="2" t="n"/>
      <c r="B34" s="3" t="n"/>
      <c r="C34" s="3" t="n"/>
      <c r="D34" s="3" t="n"/>
      <c r="E34" s="3" t="n"/>
      <c r="F34" s="3" t="n"/>
      <c r="G34" s="3" t="n"/>
      <c r="H34" s="25" t="n"/>
      <c r="I34" s="26" t="n"/>
      <c r="J34" s="3" t="n"/>
      <c r="K34" s="3" t="n"/>
      <c r="L34" s="27">
        <f>IF(K34="","",IFERROR(VLOOKUP(K34,Tabelle!$A$2:$D$101,3,FALSE),""))</f>
        <v/>
      </c>
      <c r="M34" s="27">
        <f>IF(K34="","",IFERROR(VLOOKUP(K34,Tabelle!$A$2:$D$101,4,FALSE),""))</f>
        <v/>
      </c>
      <c r="N34" s="3" t="n"/>
      <c r="O34" s="3" t="n"/>
      <c r="P34" s="25" t="n"/>
      <c r="Q34" s="25" t="n"/>
      <c r="R34" s="27">
        <f>IF(OR(I34="",L34="",M34=""),"",I34*L34+M34)</f>
        <v/>
      </c>
      <c r="S34" s="28" t="n"/>
      <c r="T34" s="27">
        <f>IF(R34="","",R34*IF(S34="",0,S34))</f>
        <v/>
      </c>
      <c r="U34" s="27">
        <f>IF(R34="","",R34-IF(T34="",0,T34))</f>
        <v/>
      </c>
      <c r="V34" s="28" t="n"/>
      <c r="W34" s="27">
        <f>IF(U34="","",U34*IF(V34="",0,V34))</f>
        <v/>
      </c>
      <c r="X34" s="27">
        <f>IF(U34="","",U34-IF(W34="",0,W34))</f>
        <v/>
      </c>
      <c r="Y34" s="25" t="n"/>
      <c r="Z34" s="8">
        <f>IF(A34="","",IF(Y34="",IF(Q34="","Da pagare",IF(TODAY()&gt;Q34,"Da pagare","Da pagare")),IF(Q34="","Pagato",IF(Y34&lt;=Q34,"Pagato puntualmente","Pagato in ritardo"))))</f>
        <v/>
      </c>
      <c r="AA34" s="3" t="n"/>
      <c r="AB34" s="3" t="n"/>
      <c r="AD34">
        <f>IF(Tabelle!A34="","",Tabelle!A34)</f>
        <v/>
      </c>
    </row>
    <row r="35">
      <c r="A35" s="2" t="n"/>
      <c r="B35" s="3" t="n"/>
      <c r="C35" s="3" t="n"/>
      <c r="D35" s="3" t="n"/>
      <c r="E35" s="3" t="n"/>
      <c r="F35" s="3" t="n"/>
      <c r="G35" s="3" t="n"/>
      <c r="H35" s="25" t="n"/>
      <c r="I35" s="26" t="n"/>
      <c r="J35" s="3" t="n"/>
      <c r="K35" s="3" t="n"/>
      <c r="L35" s="29">
        <f>IF(K35="","",IFERROR(VLOOKUP(K35,Tabelle!$A$2:$D$101,3,FALSE),""))</f>
        <v/>
      </c>
      <c r="M35" s="29">
        <f>IF(K35="","",IFERROR(VLOOKUP(K35,Tabelle!$A$2:$D$101,4,FALSE),""))</f>
        <v/>
      </c>
      <c r="N35" s="3" t="n"/>
      <c r="O35" s="3" t="n"/>
      <c r="P35" s="25" t="n"/>
      <c r="Q35" s="25" t="n"/>
      <c r="R35" s="29">
        <f>IF(OR(I35="",L35="",M35=""),"",I35*L35+M35)</f>
        <v/>
      </c>
      <c r="S35" s="28" t="n"/>
      <c r="T35" s="29">
        <f>IF(R35="","",R35*IF(S35="",0,S35))</f>
        <v/>
      </c>
      <c r="U35" s="29">
        <f>IF(R35="","",R35-IF(T35="",0,T35))</f>
        <v/>
      </c>
      <c r="V35" s="28" t="n"/>
      <c r="W35" s="29">
        <f>IF(U35="","",U35*IF(V35="",0,V35))</f>
        <v/>
      </c>
      <c r="X35" s="29">
        <f>IF(U35="","",U35-IF(W35="",0,W35))</f>
        <v/>
      </c>
      <c r="Y35" s="25" t="n"/>
      <c r="Z35" s="10">
        <f>IF(A35="","",IF(Y35="",IF(Q35="","Da pagare",IF(TODAY()&gt;Q35,"Da pagare","Da pagare")),IF(Q35="","Pagato",IF(Y35&lt;=Q35,"Pagato puntualmente","Pagato in ritardo"))))</f>
        <v/>
      </c>
      <c r="AA35" s="3" t="n"/>
      <c r="AB35" s="3" t="n"/>
      <c r="AD35">
        <f>IF(Tabelle!A35="","",Tabelle!A35)</f>
        <v/>
      </c>
    </row>
    <row r="36">
      <c r="A36" s="2" t="n"/>
      <c r="B36" s="3" t="n"/>
      <c r="C36" s="3" t="n"/>
      <c r="D36" s="3" t="n"/>
      <c r="E36" s="3" t="n"/>
      <c r="F36" s="3" t="n"/>
      <c r="G36" s="3" t="n"/>
      <c r="H36" s="25" t="n"/>
      <c r="I36" s="26" t="n"/>
      <c r="J36" s="3" t="n"/>
      <c r="K36" s="3" t="n"/>
      <c r="L36" s="27">
        <f>IF(K36="","",IFERROR(VLOOKUP(K36,Tabelle!$A$2:$D$101,3,FALSE),""))</f>
        <v/>
      </c>
      <c r="M36" s="27">
        <f>IF(K36="","",IFERROR(VLOOKUP(K36,Tabelle!$A$2:$D$101,4,FALSE),""))</f>
        <v/>
      </c>
      <c r="N36" s="3" t="n"/>
      <c r="O36" s="3" t="n"/>
      <c r="P36" s="25" t="n"/>
      <c r="Q36" s="25" t="n"/>
      <c r="R36" s="27">
        <f>IF(OR(I36="",L36="",M36=""),"",I36*L36+M36)</f>
        <v/>
      </c>
      <c r="S36" s="28" t="n"/>
      <c r="T36" s="27">
        <f>IF(R36="","",R36*IF(S36="",0,S36))</f>
        <v/>
      </c>
      <c r="U36" s="27">
        <f>IF(R36="","",R36-IF(T36="",0,T36))</f>
        <v/>
      </c>
      <c r="V36" s="28" t="n"/>
      <c r="W36" s="27">
        <f>IF(U36="","",U36*IF(V36="",0,V36))</f>
        <v/>
      </c>
      <c r="X36" s="27">
        <f>IF(U36="","",U36-IF(W36="",0,W36))</f>
        <v/>
      </c>
      <c r="Y36" s="25" t="n"/>
      <c r="Z36" s="8">
        <f>IF(A36="","",IF(Y36="",IF(Q36="","Da pagare",IF(TODAY()&gt;Q36,"Da pagare","Da pagare")),IF(Q36="","Pagato",IF(Y36&lt;=Q36,"Pagato puntualmente","Pagato in ritardo"))))</f>
        <v/>
      </c>
      <c r="AA36" s="3" t="n"/>
      <c r="AB36" s="3" t="n"/>
      <c r="AD36">
        <f>IF(Tabelle!A36="","",Tabelle!A36)</f>
        <v/>
      </c>
    </row>
    <row r="37">
      <c r="A37" s="2" t="n"/>
      <c r="B37" s="3" t="n"/>
      <c r="C37" s="3" t="n"/>
      <c r="D37" s="3" t="n"/>
      <c r="E37" s="3" t="n"/>
      <c r="F37" s="3" t="n"/>
      <c r="G37" s="3" t="n"/>
      <c r="H37" s="25" t="n"/>
      <c r="I37" s="26" t="n"/>
      <c r="J37" s="3" t="n"/>
      <c r="K37" s="3" t="n"/>
      <c r="L37" s="29">
        <f>IF(K37="","",IFERROR(VLOOKUP(K37,Tabelle!$A$2:$D$101,3,FALSE),""))</f>
        <v/>
      </c>
      <c r="M37" s="29">
        <f>IF(K37="","",IFERROR(VLOOKUP(K37,Tabelle!$A$2:$D$101,4,FALSE),""))</f>
        <v/>
      </c>
      <c r="N37" s="3" t="n"/>
      <c r="O37" s="3" t="n"/>
      <c r="P37" s="25" t="n"/>
      <c r="Q37" s="25" t="n"/>
      <c r="R37" s="29">
        <f>IF(OR(I37="",L37="",M37=""),"",I37*L37+M37)</f>
        <v/>
      </c>
      <c r="S37" s="28" t="n"/>
      <c r="T37" s="29">
        <f>IF(R37="","",R37*IF(S37="",0,S37))</f>
        <v/>
      </c>
      <c r="U37" s="29">
        <f>IF(R37="","",R37-IF(T37="",0,T37))</f>
        <v/>
      </c>
      <c r="V37" s="28" t="n"/>
      <c r="W37" s="29">
        <f>IF(U37="","",U37*IF(V37="",0,V37))</f>
        <v/>
      </c>
      <c r="X37" s="29">
        <f>IF(U37="","",U37-IF(W37="",0,W37))</f>
        <v/>
      </c>
      <c r="Y37" s="25" t="n"/>
      <c r="Z37" s="10">
        <f>IF(A37="","",IF(Y37="",IF(Q37="","Da pagare",IF(TODAY()&gt;Q37,"Da pagare","Da pagare")),IF(Q37="","Pagato",IF(Y37&lt;=Q37,"Pagato puntualmente","Pagato in ritardo"))))</f>
        <v/>
      </c>
      <c r="AA37" s="3" t="n"/>
      <c r="AB37" s="3" t="n"/>
      <c r="AD37">
        <f>IF(Tabelle!A37="","",Tabelle!A37)</f>
        <v/>
      </c>
    </row>
    <row r="38">
      <c r="A38" s="2" t="n"/>
      <c r="B38" s="3" t="n"/>
      <c r="C38" s="3" t="n"/>
      <c r="D38" s="3" t="n"/>
      <c r="E38" s="3" t="n"/>
      <c r="F38" s="3" t="n"/>
      <c r="G38" s="3" t="n"/>
      <c r="H38" s="25" t="n"/>
      <c r="I38" s="26" t="n"/>
      <c r="J38" s="3" t="n"/>
      <c r="K38" s="3" t="n"/>
      <c r="L38" s="27">
        <f>IF(K38="","",IFERROR(VLOOKUP(K38,Tabelle!$A$2:$D$101,3,FALSE),""))</f>
        <v/>
      </c>
      <c r="M38" s="27">
        <f>IF(K38="","",IFERROR(VLOOKUP(K38,Tabelle!$A$2:$D$101,4,FALSE),""))</f>
        <v/>
      </c>
      <c r="N38" s="3" t="n"/>
      <c r="O38" s="3" t="n"/>
      <c r="P38" s="25" t="n"/>
      <c r="Q38" s="25" t="n"/>
      <c r="R38" s="27">
        <f>IF(OR(I38="",L38="",M38=""),"",I38*L38+M38)</f>
        <v/>
      </c>
      <c r="S38" s="28" t="n"/>
      <c r="T38" s="27">
        <f>IF(R38="","",R38*IF(S38="",0,S38))</f>
        <v/>
      </c>
      <c r="U38" s="27">
        <f>IF(R38="","",R38-IF(T38="",0,T38))</f>
        <v/>
      </c>
      <c r="V38" s="28" t="n"/>
      <c r="W38" s="27">
        <f>IF(U38="","",U38*IF(V38="",0,V38))</f>
        <v/>
      </c>
      <c r="X38" s="27">
        <f>IF(U38="","",U38-IF(W38="",0,W38))</f>
        <v/>
      </c>
      <c r="Y38" s="25" t="n"/>
      <c r="Z38" s="8">
        <f>IF(A38="","",IF(Y38="",IF(Q38="","Da pagare",IF(TODAY()&gt;Q38,"Da pagare","Da pagare")),IF(Q38="","Pagato",IF(Y38&lt;=Q38,"Pagato puntualmente","Pagato in ritardo"))))</f>
        <v/>
      </c>
      <c r="AA38" s="3" t="n"/>
      <c r="AB38" s="3" t="n"/>
      <c r="AD38">
        <f>IF(Tabelle!A38="","",Tabelle!A38)</f>
        <v/>
      </c>
    </row>
    <row r="39">
      <c r="A39" s="2" t="n"/>
      <c r="B39" s="3" t="n"/>
      <c r="C39" s="3" t="n"/>
      <c r="D39" s="3" t="n"/>
      <c r="E39" s="3" t="n"/>
      <c r="F39" s="3" t="n"/>
      <c r="G39" s="3" t="n"/>
      <c r="H39" s="25" t="n"/>
      <c r="I39" s="26" t="n"/>
      <c r="J39" s="3" t="n"/>
      <c r="K39" s="3" t="n"/>
      <c r="L39" s="29">
        <f>IF(K39="","",IFERROR(VLOOKUP(K39,Tabelle!$A$2:$D$101,3,FALSE),""))</f>
        <v/>
      </c>
      <c r="M39" s="29">
        <f>IF(K39="","",IFERROR(VLOOKUP(K39,Tabelle!$A$2:$D$101,4,FALSE),""))</f>
        <v/>
      </c>
      <c r="N39" s="3" t="n"/>
      <c r="O39" s="3" t="n"/>
      <c r="P39" s="25" t="n"/>
      <c r="Q39" s="25" t="n"/>
      <c r="R39" s="29">
        <f>IF(OR(I39="",L39="",M39=""),"",I39*L39+M39)</f>
        <v/>
      </c>
      <c r="S39" s="28" t="n"/>
      <c r="T39" s="29">
        <f>IF(R39="","",R39*IF(S39="",0,S39))</f>
        <v/>
      </c>
      <c r="U39" s="29">
        <f>IF(R39="","",R39-IF(T39="",0,T39))</f>
        <v/>
      </c>
      <c r="V39" s="28" t="n"/>
      <c r="W39" s="29">
        <f>IF(U39="","",U39*IF(V39="",0,V39))</f>
        <v/>
      </c>
      <c r="X39" s="29">
        <f>IF(U39="","",U39-IF(W39="",0,W39))</f>
        <v/>
      </c>
      <c r="Y39" s="25" t="n"/>
      <c r="Z39" s="10">
        <f>IF(A39="","",IF(Y39="",IF(Q39="","Da pagare",IF(TODAY()&gt;Q39,"Da pagare","Da pagare")),IF(Q39="","Pagato",IF(Y39&lt;=Q39,"Pagato puntualmente","Pagato in ritardo"))))</f>
        <v/>
      </c>
      <c r="AA39" s="3" t="n"/>
      <c r="AB39" s="3" t="n"/>
      <c r="AD39">
        <f>IF(Tabelle!A39="","",Tabelle!A39)</f>
        <v/>
      </c>
    </row>
    <row r="40">
      <c r="A40" s="2" t="n"/>
      <c r="B40" s="3" t="n"/>
      <c r="C40" s="3" t="n"/>
      <c r="D40" s="3" t="n"/>
      <c r="E40" s="3" t="n"/>
      <c r="F40" s="3" t="n"/>
      <c r="G40" s="3" t="n"/>
      <c r="H40" s="25" t="n"/>
      <c r="I40" s="26" t="n"/>
      <c r="J40" s="3" t="n"/>
      <c r="K40" s="3" t="n"/>
      <c r="L40" s="27">
        <f>IF(K40="","",IFERROR(VLOOKUP(K40,Tabelle!$A$2:$D$101,3,FALSE),""))</f>
        <v/>
      </c>
      <c r="M40" s="27">
        <f>IF(K40="","",IFERROR(VLOOKUP(K40,Tabelle!$A$2:$D$101,4,FALSE),""))</f>
        <v/>
      </c>
      <c r="N40" s="3" t="n"/>
      <c r="O40" s="3" t="n"/>
      <c r="P40" s="25" t="n"/>
      <c r="Q40" s="25" t="n"/>
      <c r="R40" s="27">
        <f>IF(OR(I40="",L40="",M40=""),"",I40*L40+M40)</f>
        <v/>
      </c>
      <c r="S40" s="28" t="n"/>
      <c r="T40" s="27">
        <f>IF(R40="","",R40*IF(S40="",0,S40))</f>
        <v/>
      </c>
      <c r="U40" s="27">
        <f>IF(R40="","",R40-IF(T40="",0,T40))</f>
        <v/>
      </c>
      <c r="V40" s="28" t="n"/>
      <c r="W40" s="27">
        <f>IF(U40="","",U40*IF(V40="",0,V40))</f>
        <v/>
      </c>
      <c r="X40" s="27">
        <f>IF(U40="","",U40-IF(W40="",0,W40))</f>
        <v/>
      </c>
      <c r="Y40" s="25" t="n"/>
      <c r="Z40" s="8">
        <f>IF(A40="","",IF(Y40="",IF(Q40="","Da pagare",IF(TODAY()&gt;Q40,"Da pagare","Da pagare")),IF(Q40="","Pagato",IF(Y40&lt;=Q40,"Pagato puntualmente","Pagato in ritardo"))))</f>
        <v/>
      </c>
      <c r="AA40" s="3" t="n"/>
      <c r="AB40" s="3" t="n"/>
      <c r="AD40">
        <f>IF(Tabelle!A40="","",Tabelle!A40)</f>
        <v/>
      </c>
    </row>
    <row r="41">
      <c r="A41" s="2" t="n"/>
      <c r="B41" s="3" t="n"/>
      <c r="C41" s="3" t="n"/>
      <c r="D41" s="3" t="n"/>
      <c r="E41" s="3" t="n"/>
      <c r="F41" s="3" t="n"/>
      <c r="G41" s="3" t="n"/>
      <c r="H41" s="25" t="n"/>
      <c r="I41" s="26" t="n"/>
      <c r="J41" s="3" t="n"/>
      <c r="K41" s="3" t="n"/>
      <c r="L41" s="29">
        <f>IF(K41="","",IFERROR(VLOOKUP(K41,Tabelle!$A$2:$D$101,3,FALSE),""))</f>
        <v/>
      </c>
      <c r="M41" s="29">
        <f>IF(K41="","",IFERROR(VLOOKUP(K41,Tabelle!$A$2:$D$101,4,FALSE),""))</f>
        <v/>
      </c>
      <c r="N41" s="3" t="n"/>
      <c r="O41" s="3" t="n"/>
      <c r="P41" s="25" t="n"/>
      <c r="Q41" s="25" t="n"/>
      <c r="R41" s="29">
        <f>IF(OR(I41="",L41="",M41=""),"",I41*L41+M41)</f>
        <v/>
      </c>
      <c r="S41" s="28" t="n"/>
      <c r="T41" s="29">
        <f>IF(R41="","",R41*IF(S41="",0,S41))</f>
        <v/>
      </c>
      <c r="U41" s="29">
        <f>IF(R41="","",R41-IF(T41="",0,T41))</f>
        <v/>
      </c>
      <c r="V41" s="28" t="n"/>
      <c r="W41" s="29">
        <f>IF(U41="","",U41*IF(V41="",0,V41))</f>
        <v/>
      </c>
      <c r="X41" s="29">
        <f>IF(U41="","",U41-IF(W41="",0,W41))</f>
        <v/>
      </c>
      <c r="Y41" s="25" t="n"/>
      <c r="Z41" s="10">
        <f>IF(A41="","",IF(Y41="",IF(Q41="","Da pagare",IF(TODAY()&gt;Q41,"Da pagare","Da pagare")),IF(Q41="","Pagato",IF(Y41&lt;=Q41,"Pagato puntualmente","Pagato in ritardo"))))</f>
        <v/>
      </c>
      <c r="AA41" s="3" t="n"/>
      <c r="AB41" s="3" t="n"/>
      <c r="AD41">
        <f>IF(Tabelle!A41="","",Tabelle!A41)</f>
        <v/>
      </c>
    </row>
    <row r="42">
      <c r="A42" s="2" t="n"/>
      <c r="B42" s="3" t="n"/>
      <c r="C42" s="3" t="n"/>
      <c r="D42" s="3" t="n"/>
      <c r="E42" s="3" t="n"/>
      <c r="F42" s="3" t="n"/>
      <c r="G42" s="3" t="n"/>
      <c r="H42" s="25" t="n"/>
      <c r="I42" s="26" t="n"/>
      <c r="J42" s="3" t="n"/>
      <c r="K42" s="3" t="n"/>
      <c r="L42" s="27">
        <f>IF(K42="","",IFERROR(VLOOKUP(K42,Tabelle!$A$2:$D$101,3,FALSE),""))</f>
        <v/>
      </c>
      <c r="M42" s="27">
        <f>IF(K42="","",IFERROR(VLOOKUP(K42,Tabelle!$A$2:$D$101,4,FALSE),""))</f>
        <v/>
      </c>
      <c r="N42" s="3" t="n"/>
      <c r="O42" s="3" t="n"/>
      <c r="P42" s="25" t="n"/>
      <c r="Q42" s="25" t="n"/>
      <c r="R42" s="27">
        <f>IF(OR(I42="",L42="",M42=""),"",I42*L42+M42)</f>
        <v/>
      </c>
      <c r="S42" s="28" t="n"/>
      <c r="T42" s="27">
        <f>IF(R42="","",R42*IF(S42="",0,S42))</f>
        <v/>
      </c>
      <c r="U42" s="27">
        <f>IF(R42="","",R42-IF(T42="",0,T42))</f>
        <v/>
      </c>
      <c r="V42" s="28" t="n"/>
      <c r="W42" s="27">
        <f>IF(U42="","",U42*IF(V42="",0,V42))</f>
        <v/>
      </c>
      <c r="X42" s="27">
        <f>IF(U42="","",U42-IF(W42="",0,W42))</f>
        <v/>
      </c>
      <c r="Y42" s="25" t="n"/>
      <c r="Z42" s="8">
        <f>IF(A42="","",IF(Y42="",IF(Q42="","Da pagare",IF(TODAY()&gt;Q42,"Da pagare","Da pagare")),IF(Q42="","Pagato",IF(Y42&lt;=Q42,"Pagato puntualmente","Pagato in ritardo"))))</f>
        <v/>
      </c>
      <c r="AA42" s="3" t="n"/>
      <c r="AB42" s="3" t="n"/>
      <c r="AD42">
        <f>IF(Tabelle!A42="","",Tabelle!A42)</f>
        <v/>
      </c>
    </row>
    <row r="43">
      <c r="A43" s="2" t="n"/>
      <c r="B43" s="3" t="n"/>
      <c r="C43" s="3" t="n"/>
      <c r="D43" s="3" t="n"/>
      <c r="E43" s="3" t="n"/>
      <c r="F43" s="3" t="n"/>
      <c r="G43" s="3" t="n"/>
      <c r="H43" s="25" t="n"/>
      <c r="I43" s="26" t="n"/>
      <c r="J43" s="3" t="n"/>
      <c r="K43" s="3" t="n"/>
      <c r="L43" s="29">
        <f>IF(K43="","",IFERROR(VLOOKUP(K43,Tabelle!$A$2:$D$101,3,FALSE),""))</f>
        <v/>
      </c>
      <c r="M43" s="29">
        <f>IF(K43="","",IFERROR(VLOOKUP(K43,Tabelle!$A$2:$D$101,4,FALSE),""))</f>
        <v/>
      </c>
      <c r="N43" s="3" t="n"/>
      <c r="O43" s="3" t="n"/>
      <c r="P43" s="25" t="n"/>
      <c r="Q43" s="25" t="n"/>
      <c r="R43" s="29">
        <f>IF(OR(I43="",L43="",M43=""),"",I43*L43+M43)</f>
        <v/>
      </c>
      <c r="S43" s="28" t="n"/>
      <c r="T43" s="29">
        <f>IF(R43="","",R43*IF(S43="",0,S43))</f>
        <v/>
      </c>
      <c r="U43" s="29">
        <f>IF(R43="","",R43-IF(T43="",0,T43))</f>
        <v/>
      </c>
      <c r="V43" s="28" t="n"/>
      <c r="W43" s="29">
        <f>IF(U43="","",U43*IF(V43="",0,V43))</f>
        <v/>
      </c>
      <c r="X43" s="29">
        <f>IF(U43="","",U43-IF(W43="",0,W43))</f>
        <v/>
      </c>
      <c r="Y43" s="25" t="n"/>
      <c r="Z43" s="10">
        <f>IF(A43="","",IF(Y43="",IF(Q43="","Da pagare",IF(TODAY()&gt;Q43,"Da pagare","Da pagare")),IF(Q43="","Pagato",IF(Y43&lt;=Q43,"Pagato puntualmente","Pagato in ritardo"))))</f>
        <v/>
      </c>
      <c r="AA43" s="3" t="n"/>
      <c r="AB43" s="3" t="n"/>
      <c r="AD43">
        <f>IF(Tabelle!A43="","",Tabelle!A43)</f>
        <v/>
      </c>
    </row>
    <row r="44">
      <c r="A44" s="2" t="n"/>
      <c r="B44" s="3" t="n"/>
      <c r="C44" s="3" t="n"/>
      <c r="D44" s="3" t="n"/>
      <c r="E44" s="3" t="n"/>
      <c r="F44" s="3" t="n"/>
      <c r="G44" s="3" t="n"/>
      <c r="H44" s="25" t="n"/>
      <c r="I44" s="26" t="n"/>
      <c r="J44" s="3" t="n"/>
      <c r="K44" s="3" t="n"/>
      <c r="L44" s="27">
        <f>IF(K44="","",IFERROR(VLOOKUP(K44,Tabelle!$A$2:$D$101,3,FALSE),""))</f>
        <v/>
      </c>
      <c r="M44" s="27">
        <f>IF(K44="","",IFERROR(VLOOKUP(K44,Tabelle!$A$2:$D$101,4,FALSE),""))</f>
        <v/>
      </c>
      <c r="N44" s="3" t="n"/>
      <c r="O44" s="3" t="n"/>
      <c r="P44" s="25" t="n"/>
      <c r="Q44" s="25" t="n"/>
      <c r="R44" s="27">
        <f>IF(OR(I44="",L44="",M44=""),"",I44*L44+M44)</f>
        <v/>
      </c>
      <c r="S44" s="28" t="n"/>
      <c r="T44" s="27">
        <f>IF(R44="","",R44*IF(S44="",0,S44))</f>
        <v/>
      </c>
      <c r="U44" s="27">
        <f>IF(R44="","",R44-IF(T44="",0,T44))</f>
        <v/>
      </c>
      <c r="V44" s="28" t="n"/>
      <c r="W44" s="27">
        <f>IF(U44="","",U44*IF(V44="",0,V44))</f>
        <v/>
      </c>
      <c r="X44" s="27">
        <f>IF(U44="","",U44-IF(W44="",0,W44))</f>
        <v/>
      </c>
      <c r="Y44" s="25" t="n"/>
      <c r="Z44" s="8">
        <f>IF(A44="","",IF(Y44="",IF(Q44="","Da pagare",IF(TODAY()&gt;Q44,"Da pagare","Da pagare")),IF(Q44="","Pagato",IF(Y44&lt;=Q44,"Pagato puntualmente","Pagato in ritardo"))))</f>
        <v/>
      </c>
      <c r="AA44" s="3" t="n"/>
      <c r="AB44" s="3" t="n"/>
      <c r="AD44">
        <f>IF(Tabelle!A44="","",Tabelle!A44)</f>
        <v/>
      </c>
    </row>
    <row r="45">
      <c r="A45" s="2" t="n"/>
      <c r="B45" s="3" t="n"/>
      <c r="C45" s="3" t="n"/>
      <c r="D45" s="3" t="n"/>
      <c r="E45" s="3" t="n"/>
      <c r="F45" s="3" t="n"/>
      <c r="G45" s="3" t="n"/>
      <c r="H45" s="25" t="n"/>
      <c r="I45" s="26" t="n"/>
      <c r="J45" s="3" t="n"/>
      <c r="K45" s="3" t="n"/>
      <c r="L45" s="29">
        <f>IF(K45="","",IFERROR(VLOOKUP(K45,Tabelle!$A$2:$D$101,3,FALSE),""))</f>
        <v/>
      </c>
      <c r="M45" s="29">
        <f>IF(K45="","",IFERROR(VLOOKUP(K45,Tabelle!$A$2:$D$101,4,FALSE),""))</f>
        <v/>
      </c>
      <c r="N45" s="3" t="n"/>
      <c r="O45" s="3" t="n"/>
      <c r="P45" s="25" t="n"/>
      <c r="Q45" s="25" t="n"/>
      <c r="R45" s="29">
        <f>IF(OR(I45="",L45="",M45=""),"",I45*L45+M45)</f>
        <v/>
      </c>
      <c r="S45" s="28" t="n"/>
      <c r="T45" s="29">
        <f>IF(R45="","",R45*IF(S45="",0,S45))</f>
        <v/>
      </c>
      <c r="U45" s="29">
        <f>IF(R45="","",R45-IF(T45="",0,T45))</f>
        <v/>
      </c>
      <c r="V45" s="28" t="n"/>
      <c r="W45" s="29">
        <f>IF(U45="","",U45*IF(V45="",0,V45))</f>
        <v/>
      </c>
      <c r="X45" s="29">
        <f>IF(U45="","",U45-IF(W45="",0,W45))</f>
        <v/>
      </c>
      <c r="Y45" s="25" t="n"/>
      <c r="Z45" s="10">
        <f>IF(A45="","",IF(Y45="",IF(Q45="","Da pagare",IF(TODAY()&gt;Q45,"Da pagare","Da pagare")),IF(Q45="","Pagato",IF(Y45&lt;=Q45,"Pagato puntualmente","Pagato in ritardo"))))</f>
        <v/>
      </c>
      <c r="AA45" s="3" t="n"/>
      <c r="AB45" s="3" t="n"/>
      <c r="AD45">
        <f>IF(Tabelle!A45="","",Tabelle!A45)</f>
        <v/>
      </c>
    </row>
    <row r="46">
      <c r="A46" s="2" t="n"/>
      <c r="B46" s="3" t="n"/>
      <c r="C46" s="3" t="n"/>
      <c r="D46" s="3" t="n"/>
      <c r="E46" s="3" t="n"/>
      <c r="F46" s="3" t="n"/>
      <c r="G46" s="3" t="n"/>
      <c r="H46" s="25" t="n"/>
      <c r="I46" s="26" t="n"/>
      <c r="J46" s="3" t="n"/>
      <c r="K46" s="3" t="n"/>
      <c r="L46" s="27">
        <f>IF(K46="","",IFERROR(VLOOKUP(K46,Tabelle!$A$2:$D$101,3,FALSE),""))</f>
        <v/>
      </c>
      <c r="M46" s="27">
        <f>IF(K46="","",IFERROR(VLOOKUP(K46,Tabelle!$A$2:$D$101,4,FALSE),""))</f>
        <v/>
      </c>
      <c r="N46" s="3" t="n"/>
      <c r="O46" s="3" t="n"/>
      <c r="P46" s="25" t="n"/>
      <c r="Q46" s="25" t="n"/>
      <c r="R46" s="27">
        <f>IF(OR(I46="",L46="",M46=""),"",I46*L46+M46)</f>
        <v/>
      </c>
      <c r="S46" s="28" t="n"/>
      <c r="T46" s="27">
        <f>IF(R46="","",R46*IF(S46="",0,S46))</f>
        <v/>
      </c>
      <c r="U46" s="27">
        <f>IF(R46="","",R46-IF(T46="",0,T46))</f>
        <v/>
      </c>
      <c r="V46" s="28" t="n"/>
      <c r="W46" s="27">
        <f>IF(U46="","",U46*IF(V46="",0,V46))</f>
        <v/>
      </c>
      <c r="X46" s="27">
        <f>IF(U46="","",U46-IF(W46="",0,W46))</f>
        <v/>
      </c>
      <c r="Y46" s="25" t="n"/>
      <c r="Z46" s="8">
        <f>IF(A46="","",IF(Y46="",IF(Q46="","Da pagare",IF(TODAY()&gt;Q46,"Da pagare","Da pagare")),IF(Q46="","Pagato",IF(Y46&lt;=Q46,"Pagato puntualmente","Pagato in ritardo"))))</f>
        <v/>
      </c>
      <c r="AA46" s="3" t="n"/>
      <c r="AB46" s="3" t="n"/>
      <c r="AD46">
        <f>IF(Tabelle!A46="","",Tabelle!A46)</f>
        <v/>
      </c>
    </row>
    <row r="47">
      <c r="A47" s="2" t="n"/>
      <c r="B47" s="3" t="n"/>
      <c r="C47" s="3" t="n"/>
      <c r="D47" s="3" t="n"/>
      <c r="E47" s="3" t="n"/>
      <c r="F47" s="3" t="n"/>
      <c r="G47" s="3" t="n"/>
      <c r="H47" s="25" t="n"/>
      <c r="I47" s="26" t="n"/>
      <c r="J47" s="3" t="n"/>
      <c r="K47" s="3" t="n"/>
      <c r="L47" s="29">
        <f>IF(K47="","",IFERROR(VLOOKUP(K47,Tabelle!$A$2:$D$101,3,FALSE),""))</f>
        <v/>
      </c>
      <c r="M47" s="29">
        <f>IF(K47="","",IFERROR(VLOOKUP(K47,Tabelle!$A$2:$D$101,4,FALSE),""))</f>
        <v/>
      </c>
      <c r="N47" s="3" t="n"/>
      <c r="O47" s="3" t="n"/>
      <c r="P47" s="25" t="n"/>
      <c r="Q47" s="25" t="n"/>
      <c r="R47" s="29">
        <f>IF(OR(I47="",L47="",M47=""),"",I47*L47+M47)</f>
        <v/>
      </c>
      <c r="S47" s="28" t="n"/>
      <c r="T47" s="29">
        <f>IF(R47="","",R47*IF(S47="",0,S47))</f>
        <v/>
      </c>
      <c r="U47" s="29">
        <f>IF(R47="","",R47-IF(T47="",0,T47))</f>
        <v/>
      </c>
      <c r="V47" s="28" t="n"/>
      <c r="W47" s="29">
        <f>IF(U47="","",U47*IF(V47="",0,V47))</f>
        <v/>
      </c>
      <c r="X47" s="29">
        <f>IF(U47="","",U47-IF(W47="",0,W47))</f>
        <v/>
      </c>
      <c r="Y47" s="25" t="n"/>
      <c r="Z47" s="10">
        <f>IF(A47="","",IF(Y47="",IF(Q47="","Da pagare",IF(TODAY()&gt;Q47,"Da pagare","Da pagare")),IF(Q47="","Pagato",IF(Y47&lt;=Q47,"Pagato puntualmente","Pagato in ritardo"))))</f>
        <v/>
      </c>
      <c r="AA47" s="3" t="n"/>
      <c r="AB47" s="3" t="n"/>
      <c r="AD47">
        <f>IF(Tabelle!A47="","",Tabelle!A47)</f>
        <v/>
      </c>
    </row>
    <row r="48">
      <c r="A48" s="2" t="n"/>
      <c r="B48" s="3" t="n"/>
      <c r="C48" s="3" t="n"/>
      <c r="D48" s="3" t="n"/>
      <c r="E48" s="3" t="n"/>
      <c r="F48" s="3" t="n"/>
      <c r="G48" s="3" t="n"/>
      <c r="H48" s="25" t="n"/>
      <c r="I48" s="26" t="n"/>
      <c r="J48" s="3" t="n"/>
      <c r="K48" s="3" t="n"/>
      <c r="L48" s="27">
        <f>IF(K48="","",IFERROR(VLOOKUP(K48,Tabelle!$A$2:$D$101,3,FALSE),""))</f>
        <v/>
      </c>
      <c r="M48" s="27">
        <f>IF(K48="","",IFERROR(VLOOKUP(K48,Tabelle!$A$2:$D$101,4,FALSE),""))</f>
        <v/>
      </c>
      <c r="N48" s="3" t="n"/>
      <c r="O48" s="3" t="n"/>
      <c r="P48" s="25" t="n"/>
      <c r="Q48" s="25" t="n"/>
      <c r="R48" s="27">
        <f>IF(OR(I48="",L48="",M48=""),"",I48*L48+M48)</f>
        <v/>
      </c>
      <c r="S48" s="28" t="n"/>
      <c r="T48" s="27">
        <f>IF(R48="","",R48*IF(S48="",0,S48))</f>
        <v/>
      </c>
      <c r="U48" s="27">
        <f>IF(R48="","",R48-IF(T48="",0,T48))</f>
        <v/>
      </c>
      <c r="V48" s="28" t="n"/>
      <c r="W48" s="27">
        <f>IF(U48="","",U48*IF(V48="",0,V48))</f>
        <v/>
      </c>
      <c r="X48" s="27">
        <f>IF(U48="","",U48-IF(W48="",0,W48))</f>
        <v/>
      </c>
      <c r="Y48" s="25" t="n"/>
      <c r="Z48" s="8">
        <f>IF(A48="","",IF(Y48="",IF(Q48="","Da pagare",IF(TODAY()&gt;Q48,"Da pagare","Da pagare")),IF(Q48="","Pagato",IF(Y48&lt;=Q48,"Pagato puntualmente","Pagato in ritardo"))))</f>
        <v/>
      </c>
      <c r="AA48" s="3" t="n"/>
      <c r="AB48" s="3" t="n"/>
      <c r="AD48">
        <f>IF(Tabelle!A48="","",Tabelle!A48)</f>
        <v/>
      </c>
    </row>
    <row r="49">
      <c r="A49" s="2" t="n"/>
      <c r="B49" s="3" t="n"/>
      <c r="C49" s="3" t="n"/>
      <c r="D49" s="3" t="n"/>
      <c r="E49" s="3" t="n"/>
      <c r="F49" s="3" t="n"/>
      <c r="G49" s="3" t="n"/>
      <c r="H49" s="25" t="n"/>
      <c r="I49" s="26" t="n"/>
      <c r="J49" s="3" t="n"/>
      <c r="K49" s="3" t="n"/>
      <c r="L49" s="29">
        <f>IF(K49="","",IFERROR(VLOOKUP(K49,Tabelle!$A$2:$D$101,3,FALSE),""))</f>
        <v/>
      </c>
      <c r="M49" s="29">
        <f>IF(K49="","",IFERROR(VLOOKUP(K49,Tabelle!$A$2:$D$101,4,FALSE),""))</f>
        <v/>
      </c>
      <c r="N49" s="3" t="n"/>
      <c r="O49" s="3" t="n"/>
      <c r="P49" s="25" t="n"/>
      <c r="Q49" s="25" t="n"/>
      <c r="R49" s="29">
        <f>IF(OR(I49="",L49="",M49=""),"",I49*L49+M49)</f>
        <v/>
      </c>
      <c r="S49" s="28" t="n"/>
      <c r="T49" s="29">
        <f>IF(R49="","",R49*IF(S49="",0,S49))</f>
        <v/>
      </c>
      <c r="U49" s="29">
        <f>IF(R49="","",R49-IF(T49="",0,T49))</f>
        <v/>
      </c>
      <c r="V49" s="28" t="n"/>
      <c r="W49" s="29">
        <f>IF(U49="","",U49*IF(V49="",0,V49))</f>
        <v/>
      </c>
      <c r="X49" s="29">
        <f>IF(U49="","",U49-IF(W49="",0,W49))</f>
        <v/>
      </c>
      <c r="Y49" s="25" t="n"/>
      <c r="Z49" s="10">
        <f>IF(A49="","",IF(Y49="",IF(Q49="","Da pagare",IF(TODAY()&gt;Q49,"Da pagare","Da pagare")),IF(Q49="","Pagato",IF(Y49&lt;=Q49,"Pagato puntualmente","Pagato in ritardo"))))</f>
        <v/>
      </c>
      <c r="AA49" s="3" t="n"/>
      <c r="AB49" s="3" t="n"/>
      <c r="AD49">
        <f>IF(Tabelle!A49="","",Tabelle!A49)</f>
        <v/>
      </c>
    </row>
    <row r="50">
      <c r="A50" s="2" t="n"/>
      <c r="B50" s="3" t="n"/>
      <c r="C50" s="3" t="n"/>
      <c r="D50" s="3" t="n"/>
      <c r="E50" s="3" t="n"/>
      <c r="F50" s="3" t="n"/>
      <c r="G50" s="3" t="n"/>
      <c r="H50" s="25" t="n"/>
      <c r="I50" s="26" t="n"/>
      <c r="J50" s="3" t="n"/>
      <c r="K50" s="3" t="n"/>
      <c r="L50" s="27">
        <f>IF(K50="","",IFERROR(VLOOKUP(K50,Tabelle!$A$2:$D$101,3,FALSE),""))</f>
        <v/>
      </c>
      <c r="M50" s="27">
        <f>IF(K50="","",IFERROR(VLOOKUP(K50,Tabelle!$A$2:$D$101,4,FALSE),""))</f>
        <v/>
      </c>
      <c r="N50" s="3" t="n"/>
      <c r="O50" s="3" t="n"/>
      <c r="P50" s="25" t="n"/>
      <c r="Q50" s="25" t="n"/>
      <c r="R50" s="27">
        <f>IF(OR(I50="",L50="",M50=""),"",I50*L50+M50)</f>
        <v/>
      </c>
      <c r="S50" s="28" t="n"/>
      <c r="T50" s="27">
        <f>IF(R50="","",R50*IF(S50="",0,S50))</f>
        <v/>
      </c>
      <c r="U50" s="27">
        <f>IF(R50="","",R50-IF(T50="",0,T50))</f>
        <v/>
      </c>
      <c r="V50" s="28" t="n"/>
      <c r="W50" s="27">
        <f>IF(U50="","",U50*IF(V50="",0,V50))</f>
        <v/>
      </c>
      <c r="X50" s="27">
        <f>IF(U50="","",U50-IF(W50="",0,W50))</f>
        <v/>
      </c>
      <c r="Y50" s="25" t="n"/>
      <c r="Z50" s="8">
        <f>IF(A50="","",IF(Y50="",IF(Q50="","Da pagare",IF(TODAY()&gt;Q50,"Da pagare","Da pagare")),IF(Q50="","Pagato",IF(Y50&lt;=Q50,"Pagato puntualmente","Pagato in ritardo"))))</f>
        <v/>
      </c>
      <c r="AA50" s="3" t="n"/>
      <c r="AB50" s="3" t="n"/>
      <c r="AD50">
        <f>IF(Tabelle!A50="","",Tabelle!A50)</f>
        <v/>
      </c>
    </row>
    <row r="51">
      <c r="A51" s="2" t="n"/>
      <c r="B51" s="3" t="n"/>
      <c r="C51" s="3" t="n"/>
      <c r="D51" s="3" t="n"/>
      <c r="E51" s="3" t="n"/>
      <c r="F51" s="3" t="n"/>
      <c r="G51" s="3" t="n"/>
      <c r="H51" s="25" t="n"/>
      <c r="I51" s="26" t="n"/>
      <c r="J51" s="3" t="n"/>
      <c r="K51" s="3" t="n"/>
      <c r="L51" s="29">
        <f>IF(K51="","",IFERROR(VLOOKUP(K51,Tabelle!$A$2:$D$101,3,FALSE),""))</f>
        <v/>
      </c>
      <c r="M51" s="29">
        <f>IF(K51="","",IFERROR(VLOOKUP(K51,Tabelle!$A$2:$D$101,4,FALSE),""))</f>
        <v/>
      </c>
      <c r="N51" s="3" t="n"/>
      <c r="O51" s="3" t="n"/>
      <c r="P51" s="25" t="n"/>
      <c r="Q51" s="25" t="n"/>
      <c r="R51" s="29">
        <f>IF(OR(I51="",L51="",M51=""),"",I51*L51+M51)</f>
        <v/>
      </c>
      <c r="S51" s="28" t="n"/>
      <c r="T51" s="29">
        <f>IF(R51="","",R51*IF(S51="",0,S51))</f>
        <v/>
      </c>
      <c r="U51" s="29">
        <f>IF(R51="","",R51-IF(T51="",0,T51))</f>
        <v/>
      </c>
      <c r="V51" s="28" t="n"/>
      <c r="W51" s="29">
        <f>IF(U51="","",U51*IF(V51="",0,V51))</f>
        <v/>
      </c>
      <c r="X51" s="29">
        <f>IF(U51="","",U51-IF(W51="",0,W51))</f>
        <v/>
      </c>
      <c r="Y51" s="25" t="n"/>
      <c r="Z51" s="10">
        <f>IF(A51="","",IF(Y51="",IF(Q51="","Da pagare",IF(TODAY()&gt;Q51,"Da pagare","Da pagare")),IF(Q51="","Pagato",IF(Y51&lt;=Q51,"Pagato puntualmente","Pagato in ritardo"))))</f>
        <v/>
      </c>
      <c r="AA51" s="3" t="n"/>
      <c r="AB51" s="3" t="n"/>
      <c r="AD51">
        <f>IF(Tabelle!A51="","",Tabelle!A51)</f>
        <v/>
      </c>
    </row>
    <row r="52">
      <c r="A52" s="2" t="n"/>
      <c r="B52" s="3" t="n"/>
      <c r="C52" s="3" t="n"/>
      <c r="D52" s="3" t="n"/>
      <c r="E52" s="3" t="n"/>
      <c r="F52" s="3" t="n"/>
      <c r="G52" s="3" t="n"/>
      <c r="H52" s="25" t="n"/>
      <c r="I52" s="26" t="n"/>
      <c r="J52" s="3" t="n"/>
      <c r="K52" s="3" t="n"/>
      <c r="L52" s="27">
        <f>IF(K52="","",IFERROR(VLOOKUP(K52,Tabelle!$A$2:$D$101,3,FALSE),""))</f>
        <v/>
      </c>
      <c r="M52" s="27">
        <f>IF(K52="","",IFERROR(VLOOKUP(K52,Tabelle!$A$2:$D$101,4,FALSE),""))</f>
        <v/>
      </c>
      <c r="N52" s="3" t="n"/>
      <c r="O52" s="3" t="n"/>
      <c r="P52" s="25" t="n"/>
      <c r="Q52" s="25" t="n"/>
      <c r="R52" s="27">
        <f>IF(OR(I52="",L52="",M52=""),"",I52*L52+M52)</f>
        <v/>
      </c>
      <c r="S52" s="28" t="n"/>
      <c r="T52" s="27">
        <f>IF(R52="","",R52*IF(S52="",0,S52))</f>
        <v/>
      </c>
      <c r="U52" s="27">
        <f>IF(R52="","",R52-IF(T52="",0,T52))</f>
        <v/>
      </c>
      <c r="V52" s="28" t="n"/>
      <c r="W52" s="27">
        <f>IF(U52="","",U52*IF(V52="",0,V52))</f>
        <v/>
      </c>
      <c r="X52" s="27">
        <f>IF(U52="","",U52-IF(W52="",0,W52))</f>
        <v/>
      </c>
      <c r="Y52" s="25" t="n"/>
      <c r="Z52" s="8">
        <f>IF(A52="","",IF(Y52="",IF(Q52="","Da pagare",IF(TODAY()&gt;Q52,"Da pagare","Da pagare")),IF(Q52="","Pagato",IF(Y52&lt;=Q52,"Pagato puntualmente","Pagato in ritardo"))))</f>
        <v/>
      </c>
      <c r="AA52" s="3" t="n"/>
      <c r="AB52" s="3" t="n"/>
      <c r="AD52">
        <f>IF(Tabelle!A52="","",Tabelle!A52)</f>
        <v/>
      </c>
    </row>
    <row r="53">
      <c r="A53" s="2" t="n"/>
      <c r="B53" s="3" t="n"/>
      <c r="C53" s="3" t="n"/>
      <c r="D53" s="3" t="n"/>
      <c r="E53" s="3" t="n"/>
      <c r="F53" s="3" t="n"/>
      <c r="G53" s="3" t="n"/>
      <c r="H53" s="25" t="n"/>
      <c r="I53" s="26" t="n"/>
      <c r="J53" s="3" t="n"/>
      <c r="K53" s="3" t="n"/>
      <c r="L53" s="29">
        <f>IF(K53="","",IFERROR(VLOOKUP(K53,Tabelle!$A$2:$D$101,3,FALSE),""))</f>
        <v/>
      </c>
      <c r="M53" s="29">
        <f>IF(K53="","",IFERROR(VLOOKUP(K53,Tabelle!$A$2:$D$101,4,FALSE),""))</f>
        <v/>
      </c>
      <c r="N53" s="3" t="n"/>
      <c r="O53" s="3" t="n"/>
      <c r="P53" s="25" t="n"/>
      <c r="Q53" s="25" t="n"/>
      <c r="R53" s="29">
        <f>IF(OR(I53="",L53="",M53=""),"",I53*L53+M53)</f>
        <v/>
      </c>
      <c r="S53" s="28" t="n"/>
      <c r="T53" s="29">
        <f>IF(R53="","",R53*IF(S53="",0,S53))</f>
        <v/>
      </c>
      <c r="U53" s="29">
        <f>IF(R53="","",R53-IF(T53="",0,T53))</f>
        <v/>
      </c>
      <c r="V53" s="28" t="n"/>
      <c r="W53" s="29">
        <f>IF(U53="","",U53*IF(V53="",0,V53))</f>
        <v/>
      </c>
      <c r="X53" s="29">
        <f>IF(U53="","",U53-IF(W53="",0,W53))</f>
        <v/>
      </c>
      <c r="Y53" s="25" t="n"/>
      <c r="Z53" s="10">
        <f>IF(A53="","",IF(Y53="",IF(Q53="","Da pagare",IF(TODAY()&gt;Q53,"Da pagare","Da pagare")),IF(Q53="","Pagato",IF(Y53&lt;=Q53,"Pagato puntualmente","Pagato in ritardo"))))</f>
        <v/>
      </c>
      <c r="AA53" s="3" t="n"/>
      <c r="AB53" s="3" t="n"/>
      <c r="AD53">
        <f>IF(Tabelle!A53="","",Tabelle!A53)</f>
        <v/>
      </c>
    </row>
    <row r="54">
      <c r="A54" s="2" t="n"/>
      <c r="B54" s="3" t="n"/>
      <c r="C54" s="3" t="n"/>
      <c r="D54" s="3" t="n"/>
      <c r="E54" s="3" t="n"/>
      <c r="F54" s="3" t="n"/>
      <c r="G54" s="3" t="n"/>
      <c r="H54" s="25" t="n"/>
      <c r="I54" s="26" t="n"/>
      <c r="J54" s="3" t="n"/>
      <c r="K54" s="3" t="n"/>
      <c r="L54" s="27">
        <f>IF(K54="","",IFERROR(VLOOKUP(K54,Tabelle!$A$2:$D$101,3,FALSE),""))</f>
        <v/>
      </c>
      <c r="M54" s="27">
        <f>IF(K54="","",IFERROR(VLOOKUP(K54,Tabelle!$A$2:$D$101,4,FALSE),""))</f>
        <v/>
      </c>
      <c r="N54" s="3" t="n"/>
      <c r="O54" s="3" t="n"/>
      <c r="P54" s="25" t="n"/>
      <c r="Q54" s="25" t="n"/>
      <c r="R54" s="27">
        <f>IF(OR(I54="",L54="",M54=""),"",I54*L54+M54)</f>
        <v/>
      </c>
      <c r="S54" s="28" t="n"/>
      <c r="T54" s="27">
        <f>IF(R54="","",R54*IF(S54="",0,S54))</f>
        <v/>
      </c>
      <c r="U54" s="27">
        <f>IF(R54="","",R54-IF(T54="",0,T54))</f>
        <v/>
      </c>
      <c r="V54" s="28" t="n"/>
      <c r="W54" s="27">
        <f>IF(U54="","",U54*IF(V54="",0,V54))</f>
        <v/>
      </c>
      <c r="X54" s="27">
        <f>IF(U54="","",U54-IF(W54="",0,W54))</f>
        <v/>
      </c>
      <c r="Y54" s="25" t="n"/>
      <c r="Z54" s="8">
        <f>IF(A54="","",IF(Y54="",IF(Q54="","Da pagare",IF(TODAY()&gt;Q54,"Da pagare","Da pagare")),IF(Q54="","Pagato",IF(Y54&lt;=Q54,"Pagato puntualmente","Pagato in ritardo"))))</f>
        <v/>
      </c>
      <c r="AA54" s="3" t="n"/>
      <c r="AB54" s="3" t="n"/>
      <c r="AD54">
        <f>IF(Tabelle!A54="","",Tabelle!A54)</f>
        <v/>
      </c>
    </row>
    <row r="55">
      <c r="A55" s="2" t="n"/>
      <c r="B55" s="3" t="n"/>
      <c r="C55" s="3" t="n"/>
      <c r="D55" s="3" t="n"/>
      <c r="E55" s="3" t="n"/>
      <c r="F55" s="3" t="n"/>
      <c r="G55" s="3" t="n"/>
      <c r="H55" s="25" t="n"/>
      <c r="I55" s="26" t="n"/>
      <c r="J55" s="3" t="n"/>
      <c r="K55" s="3" t="n"/>
      <c r="L55" s="29">
        <f>IF(K55="","",IFERROR(VLOOKUP(K55,Tabelle!$A$2:$D$101,3,FALSE),""))</f>
        <v/>
      </c>
      <c r="M55" s="29">
        <f>IF(K55="","",IFERROR(VLOOKUP(K55,Tabelle!$A$2:$D$101,4,FALSE),""))</f>
        <v/>
      </c>
      <c r="N55" s="3" t="n"/>
      <c r="O55" s="3" t="n"/>
      <c r="P55" s="25" t="n"/>
      <c r="Q55" s="25" t="n"/>
      <c r="R55" s="29">
        <f>IF(OR(I55="",L55="",M55=""),"",I55*L55+M55)</f>
        <v/>
      </c>
      <c r="S55" s="28" t="n"/>
      <c r="T55" s="29">
        <f>IF(R55="","",R55*IF(S55="",0,S55))</f>
        <v/>
      </c>
      <c r="U55" s="29">
        <f>IF(R55="","",R55-IF(T55="",0,T55))</f>
        <v/>
      </c>
      <c r="V55" s="28" t="n"/>
      <c r="W55" s="29">
        <f>IF(U55="","",U55*IF(V55="",0,V55))</f>
        <v/>
      </c>
      <c r="X55" s="29">
        <f>IF(U55="","",U55-IF(W55="",0,W55))</f>
        <v/>
      </c>
      <c r="Y55" s="25" t="n"/>
      <c r="Z55" s="10">
        <f>IF(A55="","",IF(Y55="",IF(Q55="","Da pagare",IF(TODAY()&gt;Q55,"Da pagare","Da pagare")),IF(Q55="","Pagato",IF(Y55&lt;=Q55,"Pagato puntualmente","Pagato in ritardo"))))</f>
        <v/>
      </c>
      <c r="AA55" s="3" t="n"/>
      <c r="AB55" s="3" t="n"/>
      <c r="AD55">
        <f>IF(Tabelle!A55="","",Tabelle!A55)</f>
        <v/>
      </c>
    </row>
    <row r="56">
      <c r="A56" s="2" t="n"/>
      <c r="B56" s="3" t="n"/>
      <c r="C56" s="3" t="n"/>
      <c r="D56" s="3" t="n"/>
      <c r="E56" s="3" t="n"/>
      <c r="F56" s="3" t="n"/>
      <c r="G56" s="3" t="n"/>
      <c r="H56" s="25" t="n"/>
      <c r="I56" s="26" t="n"/>
      <c r="J56" s="3" t="n"/>
      <c r="K56" s="3" t="n"/>
      <c r="L56" s="27">
        <f>IF(K56="","",IFERROR(VLOOKUP(K56,Tabelle!$A$2:$D$101,3,FALSE),""))</f>
        <v/>
      </c>
      <c r="M56" s="27">
        <f>IF(K56="","",IFERROR(VLOOKUP(K56,Tabelle!$A$2:$D$101,4,FALSE),""))</f>
        <v/>
      </c>
      <c r="N56" s="3" t="n"/>
      <c r="O56" s="3" t="n"/>
      <c r="P56" s="25" t="n"/>
      <c r="Q56" s="25" t="n"/>
      <c r="R56" s="27">
        <f>IF(OR(I56="",L56="",M56=""),"",I56*L56+M56)</f>
        <v/>
      </c>
      <c r="S56" s="28" t="n"/>
      <c r="T56" s="27">
        <f>IF(R56="","",R56*IF(S56="",0,S56))</f>
        <v/>
      </c>
      <c r="U56" s="27">
        <f>IF(R56="","",R56-IF(T56="",0,T56))</f>
        <v/>
      </c>
      <c r="V56" s="28" t="n"/>
      <c r="W56" s="27">
        <f>IF(U56="","",U56*IF(V56="",0,V56))</f>
        <v/>
      </c>
      <c r="X56" s="27">
        <f>IF(U56="","",U56-IF(W56="",0,W56))</f>
        <v/>
      </c>
      <c r="Y56" s="25" t="n"/>
      <c r="Z56" s="8">
        <f>IF(A56="","",IF(Y56="",IF(Q56="","Da pagare",IF(TODAY()&gt;Q56,"Da pagare","Da pagare")),IF(Q56="","Pagato",IF(Y56&lt;=Q56,"Pagato puntualmente","Pagato in ritardo"))))</f>
        <v/>
      </c>
      <c r="AA56" s="3" t="n"/>
      <c r="AB56" s="3" t="n"/>
      <c r="AD56">
        <f>IF(Tabelle!A56="","",Tabelle!A56)</f>
        <v/>
      </c>
    </row>
    <row r="57">
      <c r="A57" s="2" t="n"/>
      <c r="B57" s="3" t="n"/>
      <c r="C57" s="3" t="n"/>
      <c r="D57" s="3" t="n"/>
      <c r="E57" s="3" t="n"/>
      <c r="F57" s="3" t="n"/>
      <c r="G57" s="3" t="n"/>
      <c r="H57" s="25" t="n"/>
      <c r="I57" s="26" t="n"/>
      <c r="J57" s="3" t="n"/>
      <c r="K57" s="3" t="n"/>
      <c r="L57" s="29">
        <f>IF(K57="","",IFERROR(VLOOKUP(K57,Tabelle!$A$2:$D$101,3,FALSE),""))</f>
        <v/>
      </c>
      <c r="M57" s="29">
        <f>IF(K57="","",IFERROR(VLOOKUP(K57,Tabelle!$A$2:$D$101,4,FALSE),""))</f>
        <v/>
      </c>
      <c r="N57" s="3" t="n"/>
      <c r="O57" s="3" t="n"/>
      <c r="P57" s="25" t="n"/>
      <c r="Q57" s="25" t="n"/>
      <c r="R57" s="29">
        <f>IF(OR(I57="",L57="",M57=""),"",I57*L57+M57)</f>
        <v/>
      </c>
      <c r="S57" s="28" t="n"/>
      <c r="T57" s="29">
        <f>IF(R57="","",R57*IF(S57="",0,S57))</f>
        <v/>
      </c>
      <c r="U57" s="29">
        <f>IF(R57="","",R57-IF(T57="",0,T57))</f>
        <v/>
      </c>
      <c r="V57" s="28" t="n"/>
      <c r="W57" s="29">
        <f>IF(U57="","",U57*IF(V57="",0,V57))</f>
        <v/>
      </c>
      <c r="X57" s="29">
        <f>IF(U57="","",U57-IF(W57="",0,W57))</f>
        <v/>
      </c>
      <c r="Y57" s="25" t="n"/>
      <c r="Z57" s="10">
        <f>IF(A57="","",IF(Y57="",IF(Q57="","Da pagare",IF(TODAY()&gt;Q57,"Da pagare","Da pagare")),IF(Q57="","Pagato",IF(Y57&lt;=Q57,"Pagato puntualmente","Pagato in ritardo"))))</f>
        <v/>
      </c>
      <c r="AA57" s="3" t="n"/>
      <c r="AB57" s="3" t="n"/>
      <c r="AD57">
        <f>IF(Tabelle!A57="","",Tabelle!A57)</f>
        <v/>
      </c>
    </row>
    <row r="58">
      <c r="A58" s="2" t="n"/>
      <c r="B58" s="3" t="n"/>
      <c r="C58" s="3" t="n"/>
      <c r="D58" s="3" t="n"/>
      <c r="E58" s="3" t="n"/>
      <c r="F58" s="3" t="n"/>
      <c r="G58" s="3" t="n"/>
      <c r="H58" s="25" t="n"/>
      <c r="I58" s="26" t="n"/>
      <c r="J58" s="3" t="n"/>
      <c r="K58" s="3" t="n"/>
      <c r="L58" s="27">
        <f>IF(K58="","",IFERROR(VLOOKUP(K58,Tabelle!$A$2:$D$101,3,FALSE),""))</f>
        <v/>
      </c>
      <c r="M58" s="27">
        <f>IF(K58="","",IFERROR(VLOOKUP(K58,Tabelle!$A$2:$D$101,4,FALSE),""))</f>
        <v/>
      </c>
      <c r="N58" s="3" t="n"/>
      <c r="O58" s="3" t="n"/>
      <c r="P58" s="25" t="n"/>
      <c r="Q58" s="25" t="n"/>
      <c r="R58" s="27">
        <f>IF(OR(I58="",L58="",M58=""),"",I58*L58+M58)</f>
        <v/>
      </c>
      <c r="S58" s="28" t="n"/>
      <c r="T58" s="27">
        <f>IF(R58="","",R58*IF(S58="",0,S58))</f>
        <v/>
      </c>
      <c r="U58" s="27">
        <f>IF(R58="","",R58-IF(T58="",0,T58))</f>
        <v/>
      </c>
      <c r="V58" s="28" t="n"/>
      <c r="W58" s="27">
        <f>IF(U58="","",U58*IF(V58="",0,V58))</f>
        <v/>
      </c>
      <c r="X58" s="27">
        <f>IF(U58="","",U58-IF(W58="",0,W58))</f>
        <v/>
      </c>
      <c r="Y58" s="25" t="n"/>
      <c r="Z58" s="8">
        <f>IF(A58="","",IF(Y58="",IF(Q58="","Da pagare",IF(TODAY()&gt;Q58,"Da pagare","Da pagare")),IF(Q58="","Pagato",IF(Y58&lt;=Q58,"Pagato puntualmente","Pagato in ritardo"))))</f>
        <v/>
      </c>
      <c r="AA58" s="3" t="n"/>
      <c r="AB58" s="3" t="n"/>
      <c r="AD58">
        <f>IF(Tabelle!A58="","",Tabelle!A58)</f>
        <v/>
      </c>
    </row>
    <row r="59">
      <c r="A59" s="2" t="n"/>
      <c r="B59" s="3" t="n"/>
      <c r="C59" s="3" t="n"/>
      <c r="D59" s="3" t="n"/>
      <c r="E59" s="3" t="n"/>
      <c r="F59" s="3" t="n"/>
      <c r="G59" s="3" t="n"/>
      <c r="H59" s="25" t="n"/>
      <c r="I59" s="26" t="n"/>
      <c r="J59" s="3" t="n"/>
      <c r="K59" s="3" t="n"/>
      <c r="L59" s="29">
        <f>IF(K59="","",IFERROR(VLOOKUP(K59,Tabelle!$A$2:$D$101,3,FALSE),""))</f>
        <v/>
      </c>
      <c r="M59" s="29">
        <f>IF(K59="","",IFERROR(VLOOKUP(K59,Tabelle!$A$2:$D$101,4,FALSE),""))</f>
        <v/>
      </c>
      <c r="N59" s="3" t="n"/>
      <c r="O59" s="3" t="n"/>
      <c r="P59" s="25" t="n"/>
      <c r="Q59" s="25" t="n"/>
      <c r="R59" s="29">
        <f>IF(OR(I59="",L59="",M59=""),"",I59*L59+M59)</f>
        <v/>
      </c>
      <c r="S59" s="28" t="n"/>
      <c r="T59" s="29">
        <f>IF(R59="","",R59*IF(S59="",0,S59))</f>
        <v/>
      </c>
      <c r="U59" s="29">
        <f>IF(R59="","",R59-IF(T59="",0,T59))</f>
        <v/>
      </c>
      <c r="V59" s="28" t="n"/>
      <c r="W59" s="29">
        <f>IF(U59="","",U59*IF(V59="",0,V59))</f>
        <v/>
      </c>
      <c r="X59" s="29">
        <f>IF(U59="","",U59-IF(W59="",0,W59))</f>
        <v/>
      </c>
      <c r="Y59" s="25" t="n"/>
      <c r="Z59" s="10">
        <f>IF(A59="","",IF(Y59="",IF(Q59="","Da pagare",IF(TODAY()&gt;Q59,"Da pagare","Da pagare")),IF(Q59="","Pagato",IF(Y59&lt;=Q59,"Pagato puntualmente","Pagato in ritardo"))))</f>
        <v/>
      </c>
      <c r="AA59" s="3" t="n"/>
      <c r="AB59" s="3" t="n"/>
      <c r="AD59">
        <f>IF(Tabelle!A59="","",Tabelle!A59)</f>
        <v/>
      </c>
    </row>
    <row r="60">
      <c r="A60" s="2" t="n"/>
      <c r="B60" s="3" t="n"/>
      <c r="C60" s="3" t="n"/>
      <c r="D60" s="3" t="n"/>
      <c r="E60" s="3" t="n"/>
      <c r="F60" s="3" t="n"/>
      <c r="G60" s="3" t="n"/>
      <c r="H60" s="25" t="n"/>
      <c r="I60" s="26" t="n"/>
      <c r="J60" s="3" t="n"/>
      <c r="K60" s="3" t="n"/>
      <c r="L60" s="27">
        <f>IF(K60="","",IFERROR(VLOOKUP(K60,Tabelle!$A$2:$D$101,3,FALSE),""))</f>
        <v/>
      </c>
      <c r="M60" s="27">
        <f>IF(K60="","",IFERROR(VLOOKUP(K60,Tabelle!$A$2:$D$101,4,FALSE),""))</f>
        <v/>
      </c>
      <c r="N60" s="3" t="n"/>
      <c r="O60" s="3" t="n"/>
      <c r="P60" s="25" t="n"/>
      <c r="Q60" s="25" t="n"/>
      <c r="R60" s="27">
        <f>IF(OR(I60="",L60="",M60=""),"",I60*L60+M60)</f>
        <v/>
      </c>
      <c r="S60" s="28" t="n"/>
      <c r="T60" s="27">
        <f>IF(R60="","",R60*IF(S60="",0,S60))</f>
        <v/>
      </c>
      <c r="U60" s="27">
        <f>IF(R60="","",R60-IF(T60="",0,T60))</f>
        <v/>
      </c>
      <c r="V60" s="28" t="n"/>
      <c r="W60" s="27">
        <f>IF(U60="","",U60*IF(V60="",0,V60))</f>
        <v/>
      </c>
      <c r="X60" s="27">
        <f>IF(U60="","",U60-IF(W60="",0,W60))</f>
        <v/>
      </c>
      <c r="Y60" s="25" t="n"/>
      <c r="Z60" s="8">
        <f>IF(A60="","",IF(Y60="",IF(Q60="","Da pagare",IF(TODAY()&gt;Q60,"Da pagare","Da pagare")),IF(Q60="","Pagato",IF(Y60&lt;=Q60,"Pagato puntualmente","Pagato in ritardo"))))</f>
        <v/>
      </c>
      <c r="AA60" s="3" t="n"/>
      <c r="AB60" s="3" t="n"/>
      <c r="AD60">
        <f>IF(Tabelle!A60="","",Tabelle!A60)</f>
        <v/>
      </c>
    </row>
    <row r="61">
      <c r="A61" s="2" t="n"/>
      <c r="B61" s="3" t="n"/>
      <c r="C61" s="3" t="n"/>
      <c r="D61" s="3" t="n"/>
      <c r="E61" s="3" t="n"/>
      <c r="F61" s="3" t="n"/>
      <c r="G61" s="3" t="n"/>
      <c r="H61" s="25" t="n"/>
      <c r="I61" s="26" t="n"/>
      <c r="J61" s="3" t="n"/>
      <c r="K61" s="3" t="n"/>
      <c r="L61" s="29">
        <f>IF(K61="","",IFERROR(VLOOKUP(K61,Tabelle!$A$2:$D$101,3,FALSE),""))</f>
        <v/>
      </c>
      <c r="M61" s="29">
        <f>IF(K61="","",IFERROR(VLOOKUP(K61,Tabelle!$A$2:$D$101,4,FALSE),""))</f>
        <v/>
      </c>
      <c r="N61" s="3" t="n"/>
      <c r="O61" s="3" t="n"/>
      <c r="P61" s="25" t="n"/>
      <c r="Q61" s="25" t="n"/>
      <c r="R61" s="29">
        <f>IF(OR(I61="",L61="",M61=""),"",I61*L61+M61)</f>
        <v/>
      </c>
      <c r="S61" s="28" t="n"/>
      <c r="T61" s="29">
        <f>IF(R61="","",R61*IF(S61="",0,S61))</f>
        <v/>
      </c>
      <c r="U61" s="29">
        <f>IF(R61="","",R61-IF(T61="",0,T61))</f>
        <v/>
      </c>
      <c r="V61" s="28" t="n"/>
      <c r="W61" s="29">
        <f>IF(U61="","",U61*IF(V61="",0,V61))</f>
        <v/>
      </c>
      <c r="X61" s="29">
        <f>IF(U61="","",U61-IF(W61="",0,W61))</f>
        <v/>
      </c>
      <c r="Y61" s="25" t="n"/>
      <c r="Z61" s="10">
        <f>IF(A61="","",IF(Y61="",IF(Q61="","Da pagare",IF(TODAY()&gt;Q61,"Da pagare","Da pagare")),IF(Q61="","Pagato",IF(Y61&lt;=Q61,"Pagato puntualmente","Pagato in ritardo"))))</f>
        <v/>
      </c>
      <c r="AA61" s="3" t="n"/>
      <c r="AB61" s="3" t="n"/>
      <c r="AD61">
        <f>IF(Tabelle!A61="","",Tabelle!A61)</f>
        <v/>
      </c>
    </row>
    <row r="62">
      <c r="A62" s="2" t="n"/>
      <c r="B62" s="3" t="n"/>
      <c r="C62" s="3" t="n"/>
      <c r="D62" s="3" t="n"/>
      <c r="E62" s="3" t="n"/>
      <c r="F62" s="3" t="n"/>
      <c r="G62" s="3" t="n"/>
      <c r="H62" s="25" t="n"/>
      <c r="I62" s="26" t="n"/>
      <c r="J62" s="3" t="n"/>
      <c r="K62" s="3" t="n"/>
      <c r="L62" s="27">
        <f>IF(K62="","",IFERROR(VLOOKUP(K62,Tabelle!$A$2:$D$101,3,FALSE),""))</f>
        <v/>
      </c>
      <c r="M62" s="27">
        <f>IF(K62="","",IFERROR(VLOOKUP(K62,Tabelle!$A$2:$D$101,4,FALSE),""))</f>
        <v/>
      </c>
      <c r="N62" s="3" t="n"/>
      <c r="O62" s="3" t="n"/>
      <c r="P62" s="25" t="n"/>
      <c r="Q62" s="25" t="n"/>
      <c r="R62" s="27">
        <f>IF(OR(I62="",L62="",M62=""),"",I62*L62+M62)</f>
        <v/>
      </c>
      <c r="S62" s="28" t="n"/>
      <c r="T62" s="27">
        <f>IF(R62="","",R62*IF(S62="",0,S62))</f>
        <v/>
      </c>
      <c r="U62" s="27">
        <f>IF(R62="","",R62-IF(T62="",0,T62))</f>
        <v/>
      </c>
      <c r="V62" s="28" t="n"/>
      <c r="W62" s="27">
        <f>IF(U62="","",U62*IF(V62="",0,V62))</f>
        <v/>
      </c>
      <c r="X62" s="27">
        <f>IF(U62="","",U62-IF(W62="",0,W62))</f>
        <v/>
      </c>
      <c r="Y62" s="25" t="n"/>
      <c r="Z62" s="8">
        <f>IF(A62="","",IF(Y62="",IF(Q62="","Da pagare",IF(TODAY()&gt;Q62,"Da pagare","Da pagare")),IF(Q62="","Pagato",IF(Y62&lt;=Q62,"Pagato puntualmente","Pagato in ritardo"))))</f>
        <v/>
      </c>
      <c r="AA62" s="3" t="n"/>
      <c r="AB62" s="3" t="n"/>
      <c r="AD62">
        <f>IF(Tabelle!A62="","",Tabelle!A62)</f>
        <v/>
      </c>
    </row>
    <row r="63">
      <c r="A63" s="2" t="n"/>
      <c r="B63" s="3" t="n"/>
      <c r="C63" s="3" t="n"/>
      <c r="D63" s="3" t="n"/>
      <c r="E63" s="3" t="n"/>
      <c r="F63" s="3" t="n"/>
      <c r="G63" s="3" t="n"/>
      <c r="H63" s="25" t="n"/>
      <c r="I63" s="26" t="n"/>
      <c r="J63" s="3" t="n"/>
      <c r="K63" s="3" t="n"/>
      <c r="L63" s="29">
        <f>IF(K63="","",IFERROR(VLOOKUP(K63,Tabelle!$A$2:$D$101,3,FALSE),""))</f>
        <v/>
      </c>
      <c r="M63" s="29">
        <f>IF(K63="","",IFERROR(VLOOKUP(K63,Tabelle!$A$2:$D$101,4,FALSE),""))</f>
        <v/>
      </c>
      <c r="N63" s="3" t="n"/>
      <c r="O63" s="3" t="n"/>
      <c r="P63" s="25" t="n"/>
      <c r="Q63" s="25" t="n"/>
      <c r="R63" s="29">
        <f>IF(OR(I63="",L63="",M63=""),"",I63*L63+M63)</f>
        <v/>
      </c>
      <c r="S63" s="28" t="n"/>
      <c r="T63" s="29">
        <f>IF(R63="","",R63*IF(S63="",0,S63))</f>
        <v/>
      </c>
      <c r="U63" s="29">
        <f>IF(R63="","",R63-IF(T63="",0,T63))</f>
        <v/>
      </c>
      <c r="V63" s="28" t="n"/>
      <c r="W63" s="29">
        <f>IF(U63="","",U63*IF(V63="",0,V63))</f>
        <v/>
      </c>
      <c r="X63" s="29">
        <f>IF(U63="","",U63-IF(W63="",0,W63))</f>
        <v/>
      </c>
      <c r="Y63" s="25" t="n"/>
      <c r="Z63" s="10">
        <f>IF(A63="","",IF(Y63="",IF(Q63="","Da pagare",IF(TODAY()&gt;Q63,"Da pagare","Da pagare")),IF(Q63="","Pagato",IF(Y63&lt;=Q63,"Pagato puntualmente","Pagato in ritardo"))))</f>
        <v/>
      </c>
      <c r="AA63" s="3" t="n"/>
      <c r="AB63" s="3" t="n"/>
      <c r="AD63">
        <f>IF(Tabelle!A63="","",Tabelle!A63)</f>
        <v/>
      </c>
    </row>
    <row r="64">
      <c r="A64" s="2" t="n"/>
      <c r="B64" s="3" t="n"/>
      <c r="C64" s="3" t="n"/>
      <c r="D64" s="3" t="n"/>
      <c r="E64" s="3" t="n"/>
      <c r="F64" s="3" t="n"/>
      <c r="G64" s="3" t="n"/>
      <c r="H64" s="25" t="n"/>
      <c r="I64" s="26" t="n"/>
      <c r="J64" s="3" t="n"/>
      <c r="K64" s="3" t="n"/>
      <c r="L64" s="27">
        <f>IF(K64="","",IFERROR(VLOOKUP(K64,Tabelle!$A$2:$D$101,3,FALSE),""))</f>
        <v/>
      </c>
      <c r="M64" s="27">
        <f>IF(K64="","",IFERROR(VLOOKUP(K64,Tabelle!$A$2:$D$101,4,FALSE),""))</f>
        <v/>
      </c>
      <c r="N64" s="3" t="n"/>
      <c r="O64" s="3" t="n"/>
      <c r="P64" s="25" t="n"/>
      <c r="Q64" s="25" t="n"/>
      <c r="R64" s="27">
        <f>IF(OR(I64="",L64="",M64=""),"",I64*L64+M64)</f>
        <v/>
      </c>
      <c r="S64" s="28" t="n"/>
      <c r="T64" s="27">
        <f>IF(R64="","",R64*IF(S64="",0,S64))</f>
        <v/>
      </c>
      <c r="U64" s="27">
        <f>IF(R64="","",R64-IF(T64="",0,T64))</f>
        <v/>
      </c>
      <c r="V64" s="28" t="n"/>
      <c r="W64" s="27">
        <f>IF(U64="","",U64*IF(V64="",0,V64))</f>
        <v/>
      </c>
      <c r="X64" s="27">
        <f>IF(U64="","",U64-IF(W64="",0,W64))</f>
        <v/>
      </c>
      <c r="Y64" s="25" t="n"/>
      <c r="Z64" s="8">
        <f>IF(A64="","",IF(Y64="",IF(Q64="","Da pagare",IF(TODAY()&gt;Q64,"Da pagare","Da pagare")),IF(Q64="","Pagato",IF(Y64&lt;=Q64,"Pagato puntualmente","Pagato in ritardo"))))</f>
        <v/>
      </c>
      <c r="AA64" s="3" t="n"/>
      <c r="AB64" s="3" t="n"/>
      <c r="AD64">
        <f>IF(Tabelle!A64="","",Tabelle!A64)</f>
        <v/>
      </c>
    </row>
    <row r="65">
      <c r="A65" s="2" t="n"/>
      <c r="B65" s="3" t="n"/>
      <c r="C65" s="3" t="n"/>
      <c r="D65" s="3" t="n"/>
      <c r="E65" s="3" t="n"/>
      <c r="F65" s="3" t="n"/>
      <c r="G65" s="3" t="n"/>
      <c r="H65" s="25" t="n"/>
      <c r="I65" s="26" t="n"/>
      <c r="J65" s="3" t="n"/>
      <c r="K65" s="3" t="n"/>
      <c r="L65" s="29">
        <f>IF(K65="","",IFERROR(VLOOKUP(K65,Tabelle!$A$2:$D$101,3,FALSE),""))</f>
        <v/>
      </c>
      <c r="M65" s="29">
        <f>IF(K65="","",IFERROR(VLOOKUP(K65,Tabelle!$A$2:$D$101,4,FALSE),""))</f>
        <v/>
      </c>
      <c r="N65" s="3" t="n"/>
      <c r="O65" s="3" t="n"/>
      <c r="P65" s="25" t="n"/>
      <c r="Q65" s="25" t="n"/>
      <c r="R65" s="29">
        <f>IF(OR(I65="",L65="",M65=""),"",I65*L65+M65)</f>
        <v/>
      </c>
      <c r="S65" s="28" t="n"/>
      <c r="T65" s="29">
        <f>IF(R65="","",R65*IF(S65="",0,S65))</f>
        <v/>
      </c>
      <c r="U65" s="29">
        <f>IF(R65="","",R65-IF(T65="",0,T65))</f>
        <v/>
      </c>
      <c r="V65" s="28" t="n"/>
      <c r="W65" s="29">
        <f>IF(U65="","",U65*IF(V65="",0,V65))</f>
        <v/>
      </c>
      <c r="X65" s="29">
        <f>IF(U65="","",U65-IF(W65="",0,W65))</f>
        <v/>
      </c>
      <c r="Y65" s="25" t="n"/>
      <c r="Z65" s="10">
        <f>IF(A65="","",IF(Y65="",IF(Q65="","Da pagare",IF(TODAY()&gt;Q65,"Da pagare","Da pagare")),IF(Q65="","Pagato",IF(Y65&lt;=Q65,"Pagato puntualmente","Pagato in ritardo"))))</f>
        <v/>
      </c>
      <c r="AA65" s="3" t="n"/>
      <c r="AB65" s="3" t="n"/>
      <c r="AD65">
        <f>IF(Tabelle!A65="","",Tabelle!A65)</f>
        <v/>
      </c>
    </row>
    <row r="66">
      <c r="A66" s="2" t="n"/>
      <c r="B66" s="3" t="n"/>
      <c r="C66" s="3" t="n"/>
      <c r="D66" s="3" t="n"/>
      <c r="E66" s="3" t="n"/>
      <c r="F66" s="3" t="n"/>
      <c r="G66" s="3" t="n"/>
      <c r="H66" s="25" t="n"/>
      <c r="I66" s="26" t="n"/>
      <c r="J66" s="3" t="n"/>
      <c r="K66" s="3" t="n"/>
      <c r="L66" s="27">
        <f>IF(K66="","",IFERROR(VLOOKUP(K66,Tabelle!$A$2:$D$101,3,FALSE),""))</f>
        <v/>
      </c>
      <c r="M66" s="27">
        <f>IF(K66="","",IFERROR(VLOOKUP(K66,Tabelle!$A$2:$D$101,4,FALSE),""))</f>
        <v/>
      </c>
      <c r="N66" s="3" t="n"/>
      <c r="O66" s="3" t="n"/>
      <c r="P66" s="25" t="n"/>
      <c r="Q66" s="25" t="n"/>
      <c r="R66" s="27">
        <f>IF(OR(I66="",L66="",M66=""),"",I66*L66+M66)</f>
        <v/>
      </c>
      <c r="S66" s="28" t="n"/>
      <c r="T66" s="27">
        <f>IF(R66="","",R66*IF(S66="",0,S66))</f>
        <v/>
      </c>
      <c r="U66" s="27">
        <f>IF(R66="","",R66-IF(T66="",0,T66))</f>
        <v/>
      </c>
      <c r="V66" s="28" t="n"/>
      <c r="W66" s="27">
        <f>IF(U66="","",U66*IF(V66="",0,V66))</f>
        <v/>
      </c>
      <c r="X66" s="27">
        <f>IF(U66="","",U66-IF(W66="",0,W66))</f>
        <v/>
      </c>
      <c r="Y66" s="25" t="n"/>
      <c r="Z66" s="8">
        <f>IF(A66="","",IF(Y66="",IF(Q66="","Da pagare",IF(TODAY()&gt;Q66,"Da pagare","Da pagare")),IF(Q66="","Pagato",IF(Y66&lt;=Q66,"Pagato puntualmente","Pagato in ritardo"))))</f>
        <v/>
      </c>
      <c r="AA66" s="3" t="n"/>
      <c r="AB66" s="3" t="n"/>
      <c r="AD66">
        <f>IF(Tabelle!A66="","",Tabelle!A66)</f>
        <v/>
      </c>
    </row>
    <row r="67">
      <c r="A67" s="2" t="n"/>
      <c r="B67" s="3" t="n"/>
      <c r="C67" s="3" t="n"/>
      <c r="D67" s="3" t="n"/>
      <c r="E67" s="3" t="n"/>
      <c r="F67" s="3" t="n"/>
      <c r="G67" s="3" t="n"/>
      <c r="H67" s="25" t="n"/>
      <c r="I67" s="26" t="n"/>
      <c r="J67" s="3" t="n"/>
      <c r="K67" s="3" t="n"/>
      <c r="L67" s="29">
        <f>IF(K67="","",IFERROR(VLOOKUP(K67,Tabelle!$A$2:$D$101,3,FALSE),""))</f>
        <v/>
      </c>
      <c r="M67" s="29">
        <f>IF(K67="","",IFERROR(VLOOKUP(K67,Tabelle!$A$2:$D$101,4,FALSE),""))</f>
        <v/>
      </c>
      <c r="N67" s="3" t="n"/>
      <c r="O67" s="3" t="n"/>
      <c r="P67" s="25" t="n"/>
      <c r="Q67" s="25" t="n"/>
      <c r="R67" s="29">
        <f>IF(OR(I67="",L67="",M67=""),"",I67*L67+M67)</f>
        <v/>
      </c>
      <c r="S67" s="28" t="n"/>
      <c r="T67" s="29">
        <f>IF(R67="","",R67*IF(S67="",0,S67))</f>
        <v/>
      </c>
      <c r="U67" s="29">
        <f>IF(R67="","",R67-IF(T67="",0,T67))</f>
        <v/>
      </c>
      <c r="V67" s="28" t="n"/>
      <c r="W67" s="29">
        <f>IF(U67="","",U67*IF(V67="",0,V67))</f>
        <v/>
      </c>
      <c r="X67" s="29">
        <f>IF(U67="","",U67-IF(W67="",0,W67))</f>
        <v/>
      </c>
      <c r="Y67" s="25" t="n"/>
      <c r="Z67" s="10">
        <f>IF(A67="","",IF(Y67="",IF(Q67="","Da pagare",IF(TODAY()&gt;Q67,"Da pagare","Da pagare")),IF(Q67="","Pagato",IF(Y67&lt;=Q67,"Pagato puntualmente","Pagato in ritardo"))))</f>
        <v/>
      </c>
      <c r="AA67" s="3" t="n"/>
      <c r="AB67" s="3" t="n"/>
      <c r="AD67">
        <f>IF(Tabelle!A67="","",Tabelle!A67)</f>
        <v/>
      </c>
    </row>
    <row r="68">
      <c r="A68" s="2" t="n"/>
      <c r="B68" s="3" t="n"/>
      <c r="C68" s="3" t="n"/>
      <c r="D68" s="3" t="n"/>
      <c r="E68" s="3" t="n"/>
      <c r="F68" s="3" t="n"/>
      <c r="G68" s="3" t="n"/>
      <c r="H68" s="25" t="n"/>
      <c r="I68" s="26" t="n"/>
      <c r="J68" s="3" t="n"/>
      <c r="K68" s="3" t="n"/>
      <c r="L68" s="27">
        <f>IF(K68="","",IFERROR(VLOOKUP(K68,Tabelle!$A$2:$D$101,3,FALSE),""))</f>
        <v/>
      </c>
      <c r="M68" s="27">
        <f>IF(K68="","",IFERROR(VLOOKUP(K68,Tabelle!$A$2:$D$101,4,FALSE),""))</f>
        <v/>
      </c>
      <c r="N68" s="3" t="n"/>
      <c r="O68" s="3" t="n"/>
      <c r="P68" s="25" t="n"/>
      <c r="Q68" s="25" t="n"/>
      <c r="R68" s="27">
        <f>IF(OR(I68="",L68="",M68=""),"",I68*L68+M68)</f>
        <v/>
      </c>
      <c r="S68" s="28" t="n"/>
      <c r="T68" s="27">
        <f>IF(R68="","",R68*IF(S68="",0,S68))</f>
        <v/>
      </c>
      <c r="U68" s="27">
        <f>IF(R68="","",R68-IF(T68="",0,T68))</f>
        <v/>
      </c>
      <c r="V68" s="28" t="n"/>
      <c r="W68" s="27">
        <f>IF(U68="","",U68*IF(V68="",0,V68))</f>
        <v/>
      </c>
      <c r="X68" s="27">
        <f>IF(U68="","",U68-IF(W68="",0,W68))</f>
        <v/>
      </c>
      <c r="Y68" s="25" t="n"/>
      <c r="Z68" s="8">
        <f>IF(A68="","",IF(Y68="",IF(Q68="","Da pagare",IF(TODAY()&gt;Q68,"Da pagare","Da pagare")),IF(Q68="","Pagato",IF(Y68&lt;=Q68,"Pagato puntualmente","Pagato in ritardo"))))</f>
        <v/>
      </c>
      <c r="AA68" s="3" t="n"/>
      <c r="AB68" s="3" t="n"/>
      <c r="AD68">
        <f>IF(Tabelle!A68="","",Tabelle!A68)</f>
        <v/>
      </c>
    </row>
    <row r="69">
      <c r="A69" s="2" t="n"/>
      <c r="B69" s="3" t="n"/>
      <c r="C69" s="3" t="n"/>
      <c r="D69" s="3" t="n"/>
      <c r="E69" s="3" t="n"/>
      <c r="F69" s="3" t="n"/>
      <c r="G69" s="3" t="n"/>
      <c r="H69" s="25" t="n"/>
      <c r="I69" s="26" t="n"/>
      <c r="J69" s="3" t="n"/>
      <c r="K69" s="3" t="n"/>
      <c r="L69" s="29">
        <f>IF(K69="","",IFERROR(VLOOKUP(K69,Tabelle!$A$2:$D$101,3,FALSE),""))</f>
        <v/>
      </c>
      <c r="M69" s="29">
        <f>IF(K69="","",IFERROR(VLOOKUP(K69,Tabelle!$A$2:$D$101,4,FALSE),""))</f>
        <v/>
      </c>
      <c r="N69" s="3" t="n"/>
      <c r="O69" s="3" t="n"/>
      <c r="P69" s="25" t="n"/>
      <c r="Q69" s="25" t="n"/>
      <c r="R69" s="29">
        <f>IF(OR(I69="",L69="",M69=""),"",I69*L69+M69)</f>
        <v/>
      </c>
      <c r="S69" s="28" t="n"/>
      <c r="T69" s="29">
        <f>IF(R69="","",R69*IF(S69="",0,S69))</f>
        <v/>
      </c>
      <c r="U69" s="29">
        <f>IF(R69="","",R69-IF(T69="",0,T69))</f>
        <v/>
      </c>
      <c r="V69" s="28" t="n"/>
      <c r="W69" s="29">
        <f>IF(U69="","",U69*IF(V69="",0,V69))</f>
        <v/>
      </c>
      <c r="X69" s="29">
        <f>IF(U69="","",U69-IF(W69="",0,W69))</f>
        <v/>
      </c>
      <c r="Y69" s="25" t="n"/>
      <c r="Z69" s="10">
        <f>IF(A69="","",IF(Y69="",IF(Q69="","Da pagare",IF(TODAY()&gt;Q69,"Da pagare","Da pagare")),IF(Q69="","Pagato",IF(Y69&lt;=Q69,"Pagato puntualmente","Pagato in ritardo"))))</f>
        <v/>
      </c>
      <c r="AA69" s="3" t="n"/>
      <c r="AB69" s="3" t="n"/>
      <c r="AD69">
        <f>IF(Tabelle!A69="","",Tabelle!A69)</f>
        <v/>
      </c>
    </row>
    <row r="70">
      <c r="A70" s="2" t="n"/>
      <c r="B70" s="3" t="n"/>
      <c r="C70" s="3" t="n"/>
      <c r="D70" s="3" t="n"/>
      <c r="E70" s="3" t="n"/>
      <c r="F70" s="3" t="n"/>
      <c r="G70" s="3" t="n"/>
      <c r="H70" s="25" t="n"/>
      <c r="I70" s="26" t="n"/>
      <c r="J70" s="3" t="n"/>
      <c r="K70" s="3" t="n"/>
      <c r="L70" s="27">
        <f>IF(K70="","",IFERROR(VLOOKUP(K70,Tabelle!$A$2:$D$101,3,FALSE),""))</f>
        <v/>
      </c>
      <c r="M70" s="27">
        <f>IF(K70="","",IFERROR(VLOOKUP(K70,Tabelle!$A$2:$D$101,4,FALSE),""))</f>
        <v/>
      </c>
      <c r="N70" s="3" t="n"/>
      <c r="O70" s="3" t="n"/>
      <c r="P70" s="25" t="n"/>
      <c r="Q70" s="25" t="n"/>
      <c r="R70" s="27">
        <f>IF(OR(I70="",L70="",M70=""),"",I70*L70+M70)</f>
        <v/>
      </c>
      <c r="S70" s="28" t="n"/>
      <c r="T70" s="27">
        <f>IF(R70="","",R70*IF(S70="",0,S70))</f>
        <v/>
      </c>
      <c r="U70" s="27">
        <f>IF(R70="","",R70-IF(T70="",0,T70))</f>
        <v/>
      </c>
      <c r="V70" s="28" t="n"/>
      <c r="W70" s="27">
        <f>IF(U70="","",U70*IF(V70="",0,V70))</f>
        <v/>
      </c>
      <c r="X70" s="27">
        <f>IF(U70="","",U70-IF(W70="",0,W70))</f>
        <v/>
      </c>
      <c r="Y70" s="25" t="n"/>
      <c r="Z70" s="8">
        <f>IF(A70="","",IF(Y70="",IF(Q70="","Da pagare",IF(TODAY()&gt;Q70,"Da pagare","Da pagare")),IF(Q70="","Pagato",IF(Y70&lt;=Q70,"Pagato puntualmente","Pagato in ritardo"))))</f>
        <v/>
      </c>
      <c r="AA70" s="3" t="n"/>
      <c r="AB70" s="3" t="n"/>
      <c r="AD70">
        <f>IF(Tabelle!A70="","",Tabelle!A70)</f>
        <v/>
      </c>
    </row>
    <row r="71">
      <c r="A71" s="2" t="n"/>
      <c r="B71" s="3" t="n"/>
      <c r="C71" s="3" t="n"/>
      <c r="D71" s="3" t="n"/>
      <c r="E71" s="3" t="n"/>
      <c r="F71" s="3" t="n"/>
      <c r="G71" s="3" t="n"/>
      <c r="H71" s="25" t="n"/>
      <c r="I71" s="26" t="n"/>
      <c r="J71" s="3" t="n"/>
      <c r="K71" s="3" t="n"/>
      <c r="L71" s="29">
        <f>IF(K71="","",IFERROR(VLOOKUP(K71,Tabelle!$A$2:$D$101,3,FALSE),""))</f>
        <v/>
      </c>
      <c r="M71" s="29">
        <f>IF(K71="","",IFERROR(VLOOKUP(K71,Tabelle!$A$2:$D$101,4,FALSE),""))</f>
        <v/>
      </c>
      <c r="N71" s="3" t="n"/>
      <c r="O71" s="3" t="n"/>
      <c r="P71" s="25" t="n"/>
      <c r="Q71" s="25" t="n"/>
      <c r="R71" s="29">
        <f>IF(OR(I71="",L71="",M71=""),"",I71*L71+M71)</f>
        <v/>
      </c>
      <c r="S71" s="28" t="n"/>
      <c r="T71" s="29">
        <f>IF(R71="","",R71*IF(S71="",0,S71))</f>
        <v/>
      </c>
      <c r="U71" s="29">
        <f>IF(R71="","",R71-IF(T71="",0,T71))</f>
        <v/>
      </c>
      <c r="V71" s="28" t="n"/>
      <c r="W71" s="29">
        <f>IF(U71="","",U71*IF(V71="",0,V71))</f>
        <v/>
      </c>
      <c r="X71" s="29">
        <f>IF(U71="","",U71-IF(W71="",0,W71))</f>
        <v/>
      </c>
      <c r="Y71" s="25" t="n"/>
      <c r="Z71" s="10">
        <f>IF(A71="","",IF(Y71="",IF(Q71="","Da pagare",IF(TODAY()&gt;Q71,"Da pagare","Da pagare")),IF(Q71="","Pagato",IF(Y71&lt;=Q71,"Pagato puntualmente","Pagato in ritardo"))))</f>
        <v/>
      </c>
      <c r="AA71" s="3" t="n"/>
      <c r="AB71" s="3" t="n"/>
      <c r="AD71">
        <f>IF(Tabelle!A71="","",Tabelle!A71)</f>
        <v/>
      </c>
    </row>
    <row r="72">
      <c r="A72" s="2" t="n"/>
      <c r="B72" s="3" t="n"/>
      <c r="C72" s="3" t="n"/>
      <c r="D72" s="3" t="n"/>
      <c r="E72" s="3" t="n"/>
      <c r="F72" s="3" t="n"/>
      <c r="G72" s="3" t="n"/>
      <c r="H72" s="25" t="n"/>
      <c r="I72" s="26" t="n"/>
      <c r="J72" s="3" t="n"/>
      <c r="K72" s="3" t="n"/>
      <c r="L72" s="27">
        <f>IF(K72="","",IFERROR(VLOOKUP(K72,Tabelle!$A$2:$D$101,3,FALSE),""))</f>
        <v/>
      </c>
      <c r="M72" s="27">
        <f>IF(K72="","",IFERROR(VLOOKUP(K72,Tabelle!$A$2:$D$101,4,FALSE),""))</f>
        <v/>
      </c>
      <c r="N72" s="3" t="n"/>
      <c r="O72" s="3" t="n"/>
      <c r="P72" s="25" t="n"/>
      <c r="Q72" s="25" t="n"/>
      <c r="R72" s="27">
        <f>IF(OR(I72="",L72="",M72=""),"",I72*L72+M72)</f>
        <v/>
      </c>
      <c r="S72" s="28" t="n"/>
      <c r="T72" s="27">
        <f>IF(R72="","",R72*IF(S72="",0,S72))</f>
        <v/>
      </c>
      <c r="U72" s="27">
        <f>IF(R72="","",R72-IF(T72="",0,T72))</f>
        <v/>
      </c>
      <c r="V72" s="28" t="n"/>
      <c r="W72" s="27">
        <f>IF(U72="","",U72*IF(V72="",0,V72))</f>
        <v/>
      </c>
      <c r="X72" s="27">
        <f>IF(U72="","",U72-IF(W72="",0,W72))</f>
        <v/>
      </c>
      <c r="Y72" s="25" t="n"/>
      <c r="Z72" s="8">
        <f>IF(A72="","",IF(Y72="",IF(Q72="","Da pagare",IF(TODAY()&gt;Q72,"Da pagare","Da pagare")),IF(Q72="","Pagato",IF(Y72&lt;=Q72,"Pagato puntualmente","Pagato in ritardo"))))</f>
        <v/>
      </c>
      <c r="AA72" s="3" t="n"/>
      <c r="AB72" s="3" t="n"/>
      <c r="AD72">
        <f>IF(Tabelle!A72="","",Tabelle!A72)</f>
        <v/>
      </c>
    </row>
    <row r="73">
      <c r="A73" s="2" t="n"/>
      <c r="B73" s="3" t="n"/>
      <c r="C73" s="3" t="n"/>
      <c r="D73" s="3" t="n"/>
      <c r="E73" s="3" t="n"/>
      <c r="F73" s="3" t="n"/>
      <c r="G73" s="3" t="n"/>
      <c r="H73" s="25" t="n"/>
      <c r="I73" s="26" t="n"/>
      <c r="J73" s="3" t="n"/>
      <c r="K73" s="3" t="n"/>
      <c r="L73" s="29">
        <f>IF(K73="","",IFERROR(VLOOKUP(K73,Tabelle!$A$2:$D$101,3,FALSE),""))</f>
        <v/>
      </c>
      <c r="M73" s="29">
        <f>IF(K73="","",IFERROR(VLOOKUP(K73,Tabelle!$A$2:$D$101,4,FALSE),""))</f>
        <v/>
      </c>
      <c r="N73" s="3" t="n"/>
      <c r="O73" s="3" t="n"/>
      <c r="P73" s="25" t="n"/>
      <c r="Q73" s="25" t="n"/>
      <c r="R73" s="29">
        <f>IF(OR(I73="",L73="",M73=""),"",I73*L73+M73)</f>
        <v/>
      </c>
      <c r="S73" s="28" t="n"/>
      <c r="T73" s="29">
        <f>IF(R73="","",R73*IF(S73="",0,S73))</f>
        <v/>
      </c>
      <c r="U73" s="29">
        <f>IF(R73="","",R73-IF(T73="",0,T73))</f>
        <v/>
      </c>
      <c r="V73" s="28" t="n"/>
      <c r="W73" s="29">
        <f>IF(U73="","",U73*IF(V73="",0,V73))</f>
        <v/>
      </c>
      <c r="X73" s="29">
        <f>IF(U73="","",U73-IF(W73="",0,W73))</f>
        <v/>
      </c>
      <c r="Y73" s="25" t="n"/>
      <c r="Z73" s="10">
        <f>IF(A73="","",IF(Y73="",IF(Q73="","Da pagare",IF(TODAY()&gt;Q73,"Da pagare","Da pagare")),IF(Q73="","Pagato",IF(Y73&lt;=Q73,"Pagato puntualmente","Pagato in ritardo"))))</f>
        <v/>
      </c>
      <c r="AA73" s="3" t="n"/>
      <c r="AB73" s="3" t="n"/>
      <c r="AD73">
        <f>IF(Tabelle!A73="","",Tabelle!A73)</f>
        <v/>
      </c>
    </row>
    <row r="74">
      <c r="A74" s="2" t="n"/>
      <c r="B74" s="3" t="n"/>
      <c r="C74" s="3" t="n"/>
      <c r="D74" s="3" t="n"/>
      <c r="E74" s="3" t="n"/>
      <c r="F74" s="3" t="n"/>
      <c r="G74" s="3" t="n"/>
      <c r="H74" s="25" t="n"/>
      <c r="I74" s="26" t="n"/>
      <c r="J74" s="3" t="n"/>
      <c r="K74" s="3" t="n"/>
      <c r="L74" s="27">
        <f>IF(K74="","",IFERROR(VLOOKUP(K74,Tabelle!$A$2:$D$101,3,FALSE),""))</f>
        <v/>
      </c>
      <c r="M74" s="27">
        <f>IF(K74="","",IFERROR(VLOOKUP(K74,Tabelle!$A$2:$D$101,4,FALSE),""))</f>
        <v/>
      </c>
      <c r="N74" s="3" t="n"/>
      <c r="O74" s="3" t="n"/>
      <c r="P74" s="25" t="n"/>
      <c r="Q74" s="25" t="n"/>
      <c r="R74" s="27">
        <f>IF(OR(I74="",L74="",M74=""),"",I74*L74+M74)</f>
        <v/>
      </c>
      <c r="S74" s="28" t="n"/>
      <c r="T74" s="27">
        <f>IF(R74="","",R74*IF(S74="",0,S74))</f>
        <v/>
      </c>
      <c r="U74" s="27">
        <f>IF(R74="","",R74-IF(T74="",0,T74))</f>
        <v/>
      </c>
      <c r="V74" s="28" t="n"/>
      <c r="W74" s="27">
        <f>IF(U74="","",U74*IF(V74="",0,V74))</f>
        <v/>
      </c>
      <c r="X74" s="27">
        <f>IF(U74="","",U74-IF(W74="",0,W74))</f>
        <v/>
      </c>
      <c r="Y74" s="25" t="n"/>
      <c r="Z74" s="8">
        <f>IF(A74="","",IF(Y74="",IF(Q74="","Da pagare",IF(TODAY()&gt;Q74,"Da pagare","Da pagare")),IF(Q74="","Pagato",IF(Y74&lt;=Q74,"Pagato puntualmente","Pagato in ritardo"))))</f>
        <v/>
      </c>
      <c r="AA74" s="3" t="n"/>
      <c r="AB74" s="3" t="n"/>
      <c r="AD74">
        <f>IF(Tabelle!A74="","",Tabelle!A74)</f>
        <v/>
      </c>
    </row>
    <row r="75">
      <c r="A75" s="2" t="n"/>
      <c r="B75" s="3" t="n"/>
      <c r="C75" s="3" t="n"/>
      <c r="D75" s="3" t="n"/>
      <c r="E75" s="3" t="n"/>
      <c r="F75" s="3" t="n"/>
      <c r="G75" s="3" t="n"/>
      <c r="H75" s="25" t="n"/>
      <c r="I75" s="26" t="n"/>
      <c r="J75" s="3" t="n"/>
      <c r="K75" s="3" t="n"/>
      <c r="L75" s="29">
        <f>IF(K75="","",IFERROR(VLOOKUP(K75,Tabelle!$A$2:$D$101,3,FALSE),""))</f>
        <v/>
      </c>
      <c r="M75" s="29">
        <f>IF(K75="","",IFERROR(VLOOKUP(K75,Tabelle!$A$2:$D$101,4,FALSE),""))</f>
        <v/>
      </c>
      <c r="N75" s="3" t="n"/>
      <c r="O75" s="3" t="n"/>
      <c r="P75" s="25" t="n"/>
      <c r="Q75" s="25" t="n"/>
      <c r="R75" s="29">
        <f>IF(OR(I75="",L75="",M75=""),"",I75*L75+M75)</f>
        <v/>
      </c>
      <c r="S75" s="28" t="n"/>
      <c r="T75" s="29">
        <f>IF(R75="","",R75*IF(S75="",0,S75))</f>
        <v/>
      </c>
      <c r="U75" s="29">
        <f>IF(R75="","",R75-IF(T75="",0,T75))</f>
        <v/>
      </c>
      <c r="V75" s="28" t="n"/>
      <c r="W75" s="29">
        <f>IF(U75="","",U75*IF(V75="",0,V75))</f>
        <v/>
      </c>
      <c r="X75" s="29">
        <f>IF(U75="","",U75-IF(W75="",0,W75))</f>
        <v/>
      </c>
      <c r="Y75" s="25" t="n"/>
      <c r="Z75" s="10">
        <f>IF(A75="","",IF(Y75="",IF(Q75="","Da pagare",IF(TODAY()&gt;Q75,"Da pagare","Da pagare")),IF(Q75="","Pagato",IF(Y75&lt;=Q75,"Pagato puntualmente","Pagato in ritardo"))))</f>
        <v/>
      </c>
      <c r="AA75" s="3" t="n"/>
      <c r="AB75" s="3" t="n"/>
      <c r="AD75">
        <f>IF(Tabelle!A75="","",Tabelle!A75)</f>
        <v/>
      </c>
    </row>
    <row r="76">
      <c r="A76" s="2" t="n"/>
      <c r="B76" s="3" t="n"/>
      <c r="C76" s="3" t="n"/>
      <c r="D76" s="3" t="n"/>
      <c r="E76" s="3" t="n"/>
      <c r="F76" s="3" t="n"/>
      <c r="G76" s="3" t="n"/>
      <c r="H76" s="25" t="n"/>
      <c r="I76" s="26" t="n"/>
      <c r="J76" s="3" t="n"/>
      <c r="K76" s="3" t="n"/>
      <c r="L76" s="27">
        <f>IF(K76="","",IFERROR(VLOOKUP(K76,Tabelle!$A$2:$D$101,3,FALSE),""))</f>
        <v/>
      </c>
      <c r="M76" s="27">
        <f>IF(K76="","",IFERROR(VLOOKUP(K76,Tabelle!$A$2:$D$101,4,FALSE),""))</f>
        <v/>
      </c>
      <c r="N76" s="3" t="n"/>
      <c r="O76" s="3" t="n"/>
      <c r="P76" s="25" t="n"/>
      <c r="Q76" s="25" t="n"/>
      <c r="R76" s="27">
        <f>IF(OR(I76="",L76="",M76=""),"",I76*L76+M76)</f>
        <v/>
      </c>
      <c r="S76" s="28" t="n"/>
      <c r="T76" s="27">
        <f>IF(R76="","",R76*IF(S76="",0,S76))</f>
        <v/>
      </c>
      <c r="U76" s="27">
        <f>IF(R76="","",R76-IF(T76="",0,T76))</f>
        <v/>
      </c>
      <c r="V76" s="28" t="n"/>
      <c r="W76" s="27">
        <f>IF(U76="","",U76*IF(V76="",0,V76))</f>
        <v/>
      </c>
      <c r="X76" s="27">
        <f>IF(U76="","",U76-IF(W76="",0,W76))</f>
        <v/>
      </c>
      <c r="Y76" s="25" t="n"/>
      <c r="Z76" s="8">
        <f>IF(A76="","",IF(Y76="",IF(Q76="","Da pagare",IF(TODAY()&gt;Q76,"Da pagare","Da pagare")),IF(Q76="","Pagato",IF(Y76&lt;=Q76,"Pagato puntualmente","Pagato in ritardo"))))</f>
        <v/>
      </c>
      <c r="AA76" s="3" t="n"/>
      <c r="AB76" s="3" t="n"/>
      <c r="AD76">
        <f>IF(Tabelle!A76="","",Tabelle!A76)</f>
        <v/>
      </c>
    </row>
    <row r="77">
      <c r="A77" s="2" t="n"/>
      <c r="B77" s="3" t="n"/>
      <c r="C77" s="3" t="n"/>
      <c r="D77" s="3" t="n"/>
      <c r="E77" s="3" t="n"/>
      <c r="F77" s="3" t="n"/>
      <c r="G77" s="3" t="n"/>
      <c r="H77" s="25" t="n"/>
      <c r="I77" s="26" t="n"/>
      <c r="J77" s="3" t="n"/>
      <c r="K77" s="3" t="n"/>
      <c r="L77" s="29">
        <f>IF(K77="","",IFERROR(VLOOKUP(K77,Tabelle!$A$2:$D$101,3,FALSE),""))</f>
        <v/>
      </c>
      <c r="M77" s="29">
        <f>IF(K77="","",IFERROR(VLOOKUP(K77,Tabelle!$A$2:$D$101,4,FALSE),""))</f>
        <v/>
      </c>
      <c r="N77" s="3" t="n"/>
      <c r="O77" s="3" t="n"/>
      <c r="P77" s="25" t="n"/>
      <c r="Q77" s="25" t="n"/>
      <c r="R77" s="29">
        <f>IF(OR(I77="",L77="",M77=""),"",I77*L77+M77)</f>
        <v/>
      </c>
      <c r="S77" s="28" t="n"/>
      <c r="T77" s="29">
        <f>IF(R77="","",R77*IF(S77="",0,S77))</f>
        <v/>
      </c>
      <c r="U77" s="29">
        <f>IF(R77="","",R77-IF(T77="",0,T77))</f>
        <v/>
      </c>
      <c r="V77" s="28" t="n"/>
      <c r="W77" s="29">
        <f>IF(U77="","",U77*IF(V77="",0,V77))</f>
        <v/>
      </c>
      <c r="X77" s="29">
        <f>IF(U77="","",U77-IF(W77="",0,W77))</f>
        <v/>
      </c>
      <c r="Y77" s="25" t="n"/>
      <c r="Z77" s="10">
        <f>IF(A77="","",IF(Y77="",IF(Q77="","Da pagare",IF(TODAY()&gt;Q77,"Da pagare","Da pagare")),IF(Q77="","Pagato",IF(Y77&lt;=Q77,"Pagato puntualmente","Pagato in ritardo"))))</f>
        <v/>
      </c>
      <c r="AA77" s="3" t="n"/>
      <c r="AB77" s="3" t="n"/>
      <c r="AD77">
        <f>IF(Tabelle!A77="","",Tabelle!A77)</f>
        <v/>
      </c>
    </row>
    <row r="78">
      <c r="A78" s="2" t="n"/>
      <c r="B78" s="3" t="n"/>
      <c r="C78" s="3" t="n"/>
      <c r="D78" s="3" t="n"/>
      <c r="E78" s="3" t="n"/>
      <c r="F78" s="3" t="n"/>
      <c r="G78" s="3" t="n"/>
      <c r="H78" s="25" t="n"/>
      <c r="I78" s="26" t="n"/>
      <c r="J78" s="3" t="n"/>
      <c r="K78" s="3" t="n"/>
      <c r="L78" s="27">
        <f>IF(K78="","",IFERROR(VLOOKUP(K78,Tabelle!$A$2:$D$101,3,FALSE),""))</f>
        <v/>
      </c>
      <c r="M78" s="27">
        <f>IF(K78="","",IFERROR(VLOOKUP(K78,Tabelle!$A$2:$D$101,4,FALSE),""))</f>
        <v/>
      </c>
      <c r="N78" s="3" t="n"/>
      <c r="O78" s="3" t="n"/>
      <c r="P78" s="25" t="n"/>
      <c r="Q78" s="25" t="n"/>
      <c r="R78" s="27">
        <f>IF(OR(I78="",L78="",M78=""),"",I78*L78+M78)</f>
        <v/>
      </c>
      <c r="S78" s="28" t="n"/>
      <c r="T78" s="27">
        <f>IF(R78="","",R78*IF(S78="",0,S78))</f>
        <v/>
      </c>
      <c r="U78" s="27">
        <f>IF(R78="","",R78-IF(T78="",0,T78))</f>
        <v/>
      </c>
      <c r="V78" s="28" t="n"/>
      <c r="W78" s="27">
        <f>IF(U78="","",U78*IF(V78="",0,V78))</f>
        <v/>
      </c>
      <c r="X78" s="27">
        <f>IF(U78="","",U78-IF(W78="",0,W78))</f>
        <v/>
      </c>
      <c r="Y78" s="25" t="n"/>
      <c r="Z78" s="8">
        <f>IF(A78="","",IF(Y78="",IF(Q78="","Da pagare",IF(TODAY()&gt;Q78,"Da pagare","Da pagare")),IF(Q78="","Pagato",IF(Y78&lt;=Q78,"Pagato puntualmente","Pagato in ritardo"))))</f>
        <v/>
      </c>
      <c r="AA78" s="3" t="n"/>
      <c r="AB78" s="3" t="n"/>
      <c r="AD78">
        <f>IF(Tabelle!A78="","",Tabelle!A78)</f>
        <v/>
      </c>
    </row>
    <row r="79">
      <c r="A79" s="2" t="n"/>
      <c r="B79" s="3" t="n"/>
      <c r="C79" s="3" t="n"/>
      <c r="D79" s="3" t="n"/>
      <c r="E79" s="3" t="n"/>
      <c r="F79" s="3" t="n"/>
      <c r="G79" s="3" t="n"/>
      <c r="H79" s="25" t="n"/>
      <c r="I79" s="26" t="n"/>
      <c r="J79" s="3" t="n"/>
      <c r="K79" s="3" t="n"/>
      <c r="L79" s="29">
        <f>IF(K79="","",IFERROR(VLOOKUP(K79,Tabelle!$A$2:$D$101,3,FALSE),""))</f>
        <v/>
      </c>
      <c r="M79" s="29">
        <f>IF(K79="","",IFERROR(VLOOKUP(K79,Tabelle!$A$2:$D$101,4,FALSE),""))</f>
        <v/>
      </c>
      <c r="N79" s="3" t="n"/>
      <c r="O79" s="3" t="n"/>
      <c r="P79" s="25" t="n"/>
      <c r="Q79" s="25" t="n"/>
      <c r="R79" s="29">
        <f>IF(OR(I79="",L79="",M79=""),"",I79*L79+M79)</f>
        <v/>
      </c>
      <c r="S79" s="28" t="n"/>
      <c r="T79" s="29">
        <f>IF(R79="","",R79*IF(S79="",0,S79))</f>
        <v/>
      </c>
      <c r="U79" s="29">
        <f>IF(R79="","",R79-IF(T79="",0,T79))</f>
        <v/>
      </c>
      <c r="V79" s="28" t="n"/>
      <c r="W79" s="29">
        <f>IF(U79="","",U79*IF(V79="",0,V79))</f>
        <v/>
      </c>
      <c r="X79" s="29">
        <f>IF(U79="","",U79-IF(W79="",0,W79))</f>
        <v/>
      </c>
      <c r="Y79" s="25" t="n"/>
      <c r="Z79" s="10">
        <f>IF(A79="","",IF(Y79="",IF(Q79="","Da pagare",IF(TODAY()&gt;Q79,"Da pagare","Da pagare")),IF(Q79="","Pagato",IF(Y79&lt;=Q79,"Pagato puntualmente","Pagato in ritardo"))))</f>
        <v/>
      </c>
      <c r="AA79" s="3" t="n"/>
      <c r="AB79" s="3" t="n"/>
      <c r="AD79">
        <f>IF(Tabelle!A79="","",Tabelle!A79)</f>
        <v/>
      </c>
    </row>
    <row r="80">
      <c r="A80" s="2" t="n"/>
      <c r="B80" s="3" t="n"/>
      <c r="C80" s="3" t="n"/>
      <c r="D80" s="3" t="n"/>
      <c r="E80" s="3" t="n"/>
      <c r="F80" s="3" t="n"/>
      <c r="G80" s="3" t="n"/>
      <c r="H80" s="25" t="n"/>
      <c r="I80" s="26" t="n"/>
      <c r="J80" s="3" t="n"/>
      <c r="K80" s="3" t="n"/>
      <c r="L80" s="27">
        <f>IF(K80="","",IFERROR(VLOOKUP(K80,Tabelle!$A$2:$D$101,3,FALSE),""))</f>
        <v/>
      </c>
      <c r="M80" s="27">
        <f>IF(K80="","",IFERROR(VLOOKUP(K80,Tabelle!$A$2:$D$101,4,FALSE),""))</f>
        <v/>
      </c>
      <c r="N80" s="3" t="n"/>
      <c r="O80" s="3" t="n"/>
      <c r="P80" s="25" t="n"/>
      <c r="Q80" s="25" t="n"/>
      <c r="R80" s="27">
        <f>IF(OR(I80="",L80="",M80=""),"",I80*L80+M80)</f>
        <v/>
      </c>
      <c r="S80" s="28" t="n"/>
      <c r="T80" s="27">
        <f>IF(R80="","",R80*IF(S80="",0,S80))</f>
        <v/>
      </c>
      <c r="U80" s="27">
        <f>IF(R80="","",R80-IF(T80="",0,T80))</f>
        <v/>
      </c>
      <c r="V80" s="28" t="n"/>
      <c r="W80" s="27">
        <f>IF(U80="","",U80*IF(V80="",0,V80))</f>
        <v/>
      </c>
      <c r="X80" s="27">
        <f>IF(U80="","",U80-IF(W80="",0,W80))</f>
        <v/>
      </c>
      <c r="Y80" s="25" t="n"/>
      <c r="Z80" s="8">
        <f>IF(A80="","",IF(Y80="",IF(Q80="","Da pagare",IF(TODAY()&gt;Q80,"Da pagare","Da pagare")),IF(Q80="","Pagato",IF(Y80&lt;=Q80,"Pagato puntualmente","Pagato in ritardo"))))</f>
        <v/>
      </c>
      <c r="AA80" s="3" t="n"/>
      <c r="AB80" s="3" t="n"/>
      <c r="AD80">
        <f>IF(Tabelle!A80="","",Tabelle!A80)</f>
        <v/>
      </c>
    </row>
    <row r="81">
      <c r="A81" s="2" t="n"/>
      <c r="B81" s="3" t="n"/>
      <c r="C81" s="3" t="n"/>
      <c r="D81" s="3" t="n"/>
      <c r="E81" s="3" t="n"/>
      <c r="F81" s="3" t="n"/>
      <c r="G81" s="3" t="n"/>
      <c r="H81" s="25" t="n"/>
      <c r="I81" s="26" t="n"/>
      <c r="J81" s="3" t="n"/>
      <c r="K81" s="3" t="n"/>
      <c r="L81" s="29">
        <f>IF(K81="","",IFERROR(VLOOKUP(K81,Tabelle!$A$2:$D$101,3,FALSE),""))</f>
        <v/>
      </c>
      <c r="M81" s="29">
        <f>IF(K81="","",IFERROR(VLOOKUP(K81,Tabelle!$A$2:$D$101,4,FALSE),""))</f>
        <v/>
      </c>
      <c r="N81" s="3" t="n"/>
      <c r="O81" s="3" t="n"/>
      <c r="P81" s="25" t="n"/>
      <c r="Q81" s="25" t="n"/>
      <c r="R81" s="29">
        <f>IF(OR(I81="",L81="",M81=""),"",I81*L81+M81)</f>
        <v/>
      </c>
      <c r="S81" s="28" t="n"/>
      <c r="T81" s="29">
        <f>IF(R81="","",R81*IF(S81="",0,S81))</f>
        <v/>
      </c>
      <c r="U81" s="29">
        <f>IF(R81="","",R81-IF(T81="",0,T81))</f>
        <v/>
      </c>
      <c r="V81" s="28" t="n"/>
      <c r="W81" s="29">
        <f>IF(U81="","",U81*IF(V81="",0,V81))</f>
        <v/>
      </c>
      <c r="X81" s="29">
        <f>IF(U81="","",U81-IF(W81="",0,W81))</f>
        <v/>
      </c>
      <c r="Y81" s="25" t="n"/>
      <c r="Z81" s="10">
        <f>IF(A81="","",IF(Y81="",IF(Q81="","Da pagare",IF(TODAY()&gt;Q81,"Da pagare","Da pagare")),IF(Q81="","Pagato",IF(Y81&lt;=Q81,"Pagato puntualmente","Pagato in ritardo"))))</f>
        <v/>
      </c>
      <c r="AA81" s="3" t="n"/>
      <c r="AB81" s="3" t="n"/>
      <c r="AD81">
        <f>IF(Tabelle!A81="","",Tabelle!A81)</f>
        <v/>
      </c>
    </row>
    <row r="82">
      <c r="A82" s="2" t="n"/>
      <c r="B82" s="3" t="n"/>
      <c r="C82" s="3" t="n"/>
      <c r="D82" s="3" t="n"/>
      <c r="E82" s="3" t="n"/>
      <c r="F82" s="3" t="n"/>
      <c r="G82" s="3" t="n"/>
      <c r="H82" s="25" t="n"/>
      <c r="I82" s="26" t="n"/>
      <c r="J82" s="3" t="n"/>
      <c r="K82" s="3" t="n"/>
      <c r="L82" s="27">
        <f>IF(K82="","",IFERROR(VLOOKUP(K82,Tabelle!$A$2:$D$101,3,FALSE),""))</f>
        <v/>
      </c>
      <c r="M82" s="27">
        <f>IF(K82="","",IFERROR(VLOOKUP(K82,Tabelle!$A$2:$D$101,4,FALSE),""))</f>
        <v/>
      </c>
      <c r="N82" s="3" t="n"/>
      <c r="O82" s="3" t="n"/>
      <c r="P82" s="25" t="n"/>
      <c r="Q82" s="25" t="n"/>
      <c r="R82" s="27">
        <f>IF(OR(I82="",L82="",M82=""),"",I82*L82+M82)</f>
        <v/>
      </c>
      <c r="S82" s="28" t="n"/>
      <c r="T82" s="27">
        <f>IF(R82="","",R82*IF(S82="",0,S82))</f>
        <v/>
      </c>
      <c r="U82" s="27">
        <f>IF(R82="","",R82-IF(T82="",0,T82))</f>
        <v/>
      </c>
      <c r="V82" s="28" t="n"/>
      <c r="W82" s="27">
        <f>IF(U82="","",U82*IF(V82="",0,V82))</f>
        <v/>
      </c>
      <c r="X82" s="27">
        <f>IF(U82="","",U82-IF(W82="",0,W82))</f>
        <v/>
      </c>
      <c r="Y82" s="25" t="n"/>
      <c r="Z82" s="8">
        <f>IF(A82="","",IF(Y82="",IF(Q82="","Da pagare",IF(TODAY()&gt;Q82,"Da pagare","Da pagare")),IF(Q82="","Pagato",IF(Y82&lt;=Q82,"Pagato puntualmente","Pagato in ritardo"))))</f>
        <v/>
      </c>
      <c r="AA82" s="3" t="n"/>
      <c r="AB82" s="3" t="n"/>
      <c r="AD82">
        <f>IF(Tabelle!A82="","",Tabelle!A82)</f>
        <v/>
      </c>
    </row>
    <row r="83">
      <c r="A83" s="2" t="n"/>
      <c r="B83" s="3" t="n"/>
      <c r="C83" s="3" t="n"/>
      <c r="D83" s="3" t="n"/>
      <c r="E83" s="3" t="n"/>
      <c r="F83" s="3" t="n"/>
      <c r="G83" s="3" t="n"/>
      <c r="H83" s="25" t="n"/>
      <c r="I83" s="26" t="n"/>
      <c r="J83" s="3" t="n"/>
      <c r="K83" s="3" t="n"/>
      <c r="L83" s="29">
        <f>IF(K83="","",IFERROR(VLOOKUP(K83,Tabelle!$A$2:$D$101,3,FALSE),""))</f>
        <v/>
      </c>
      <c r="M83" s="29">
        <f>IF(K83="","",IFERROR(VLOOKUP(K83,Tabelle!$A$2:$D$101,4,FALSE),""))</f>
        <v/>
      </c>
      <c r="N83" s="3" t="n"/>
      <c r="O83" s="3" t="n"/>
      <c r="P83" s="25" t="n"/>
      <c r="Q83" s="25" t="n"/>
      <c r="R83" s="29">
        <f>IF(OR(I83="",L83="",M83=""),"",I83*L83+M83)</f>
        <v/>
      </c>
      <c r="S83" s="28" t="n"/>
      <c r="T83" s="29">
        <f>IF(R83="","",R83*IF(S83="",0,S83))</f>
        <v/>
      </c>
      <c r="U83" s="29">
        <f>IF(R83="","",R83-IF(T83="",0,T83))</f>
        <v/>
      </c>
      <c r="V83" s="28" t="n"/>
      <c r="W83" s="29">
        <f>IF(U83="","",U83*IF(V83="",0,V83))</f>
        <v/>
      </c>
      <c r="X83" s="29">
        <f>IF(U83="","",U83-IF(W83="",0,W83))</f>
        <v/>
      </c>
      <c r="Y83" s="25" t="n"/>
      <c r="Z83" s="10">
        <f>IF(A83="","",IF(Y83="",IF(Q83="","Da pagare",IF(TODAY()&gt;Q83,"Da pagare","Da pagare")),IF(Q83="","Pagato",IF(Y83&lt;=Q83,"Pagato puntualmente","Pagato in ritardo"))))</f>
        <v/>
      </c>
      <c r="AA83" s="3" t="n"/>
      <c r="AB83" s="3" t="n"/>
      <c r="AD83">
        <f>IF(Tabelle!A83="","",Tabelle!A83)</f>
        <v/>
      </c>
    </row>
    <row r="84">
      <c r="A84" s="2" t="n"/>
      <c r="B84" s="3" t="n"/>
      <c r="C84" s="3" t="n"/>
      <c r="D84" s="3" t="n"/>
      <c r="E84" s="3" t="n"/>
      <c r="F84" s="3" t="n"/>
      <c r="G84" s="3" t="n"/>
      <c r="H84" s="25" t="n"/>
      <c r="I84" s="26" t="n"/>
      <c r="J84" s="3" t="n"/>
      <c r="K84" s="3" t="n"/>
      <c r="L84" s="27">
        <f>IF(K84="","",IFERROR(VLOOKUP(K84,Tabelle!$A$2:$D$101,3,FALSE),""))</f>
        <v/>
      </c>
      <c r="M84" s="27">
        <f>IF(K84="","",IFERROR(VLOOKUP(K84,Tabelle!$A$2:$D$101,4,FALSE),""))</f>
        <v/>
      </c>
      <c r="N84" s="3" t="n"/>
      <c r="O84" s="3" t="n"/>
      <c r="P84" s="25" t="n"/>
      <c r="Q84" s="25" t="n"/>
      <c r="R84" s="27">
        <f>IF(OR(I84="",L84="",M84=""),"",I84*L84+M84)</f>
        <v/>
      </c>
      <c r="S84" s="28" t="n"/>
      <c r="T84" s="27">
        <f>IF(R84="","",R84*IF(S84="",0,S84))</f>
        <v/>
      </c>
      <c r="U84" s="27">
        <f>IF(R84="","",R84-IF(T84="",0,T84))</f>
        <v/>
      </c>
      <c r="V84" s="28" t="n"/>
      <c r="W84" s="27">
        <f>IF(U84="","",U84*IF(V84="",0,V84))</f>
        <v/>
      </c>
      <c r="X84" s="27">
        <f>IF(U84="","",U84-IF(W84="",0,W84))</f>
        <v/>
      </c>
      <c r="Y84" s="25" t="n"/>
      <c r="Z84" s="8">
        <f>IF(A84="","",IF(Y84="",IF(Q84="","Da pagare",IF(TODAY()&gt;Q84,"Da pagare","Da pagare")),IF(Q84="","Pagato",IF(Y84&lt;=Q84,"Pagato puntualmente","Pagato in ritardo"))))</f>
        <v/>
      </c>
      <c r="AA84" s="3" t="n"/>
      <c r="AB84" s="3" t="n"/>
      <c r="AD84">
        <f>IF(Tabelle!A84="","",Tabelle!A84)</f>
        <v/>
      </c>
    </row>
    <row r="85">
      <c r="A85" s="2" t="n"/>
      <c r="B85" s="3" t="n"/>
      <c r="C85" s="3" t="n"/>
      <c r="D85" s="3" t="n"/>
      <c r="E85" s="3" t="n"/>
      <c r="F85" s="3" t="n"/>
      <c r="G85" s="3" t="n"/>
      <c r="H85" s="25" t="n"/>
      <c r="I85" s="26" t="n"/>
      <c r="J85" s="3" t="n"/>
      <c r="K85" s="3" t="n"/>
      <c r="L85" s="29">
        <f>IF(K85="","",IFERROR(VLOOKUP(K85,Tabelle!$A$2:$D$101,3,FALSE),""))</f>
        <v/>
      </c>
      <c r="M85" s="29">
        <f>IF(K85="","",IFERROR(VLOOKUP(K85,Tabelle!$A$2:$D$101,4,FALSE),""))</f>
        <v/>
      </c>
      <c r="N85" s="3" t="n"/>
      <c r="O85" s="3" t="n"/>
      <c r="P85" s="25" t="n"/>
      <c r="Q85" s="25" t="n"/>
      <c r="R85" s="29">
        <f>IF(OR(I85="",L85="",M85=""),"",I85*L85+M85)</f>
        <v/>
      </c>
      <c r="S85" s="28" t="n"/>
      <c r="T85" s="29">
        <f>IF(R85="","",R85*IF(S85="",0,S85))</f>
        <v/>
      </c>
      <c r="U85" s="29">
        <f>IF(R85="","",R85-IF(T85="",0,T85))</f>
        <v/>
      </c>
      <c r="V85" s="28" t="n"/>
      <c r="W85" s="29">
        <f>IF(U85="","",U85*IF(V85="",0,V85))</f>
        <v/>
      </c>
      <c r="X85" s="29">
        <f>IF(U85="","",U85-IF(W85="",0,W85))</f>
        <v/>
      </c>
      <c r="Y85" s="25" t="n"/>
      <c r="Z85" s="10">
        <f>IF(A85="","",IF(Y85="",IF(Q85="","Da pagare",IF(TODAY()&gt;Q85,"Da pagare","Da pagare")),IF(Q85="","Pagato",IF(Y85&lt;=Q85,"Pagato puntualmente","Pagato in ritardo"))))</f>
        <v/>
      </c>
      <c r="AA85" s="3" t="n"/>
      <c r="AB85" s="3" t="n"/>
      <c r="AD85">
        <f>IF(Tabelle!A85="","",Tabelle!A85)</f>
        <v/>
      </c>
    </row>
    <row r="86">
      <c r="A86" s="2" t="n"/>
      <c r="B86" s="3" t="n"/>
      <c r="C86" s="3" t="n"/>
      <c r="D86" s="3" t="n"/>
      <c r="E86" s="3" t="n"/>
      <c r="F86" s="3" t="n"/>
      <c r="G86" s="3" t="n"/>
      <c r="H86" s="25" t="n"/>
      <c r="I86" s="26" t="n"/>
      <c r="J86" s="3" t="n"/>
      <c r="K86" s="3" t="n"/>
      <c r="L86" s="27">
        <f>IF(K86="","",IFERROR(VLOOKUP(K86,Tabelle!$A$2:$D$101,3,FALSE),""))</f>
        <v/>
      </c>
      <c r="M86" s="27">
        <f>IF(K86="","",IFERROR(VLOOKUP(K86,Tabelle!$A$2:$D$101,4,FALSE),""))</f>
        <v/>
      </c>
      <c r="N86" s="3" t="n"/>
      <c r="O86" s="3" t="n"/>
      <c r="P86" s="25" t="n"/>
      <c r="Q86" s="25" t="n"/>
      <c r="R86" s="27">
        <f>IF(OR(I86="",L86="",M86=""),"",I86*L86+M86)</f>
        <v/>
      </c>
      <c r="S86" s="28" t="n"/>
      <c r="T86" s="27">
        <f>IF(R86="","",R86*IF(S86="",0,S86))</f>
        <v/>
      </c>
      <c r="U86" s="27">
        <f>IF(R86="","",R86-IF(T86="",0,T86))</f>
        <v/>
      </c>
      <c r="V86" s="28" t="n"/>
      <c r="W86" s="27">
        <f>IF(U86="","",U86*IF(V86="",0,V86))</f>
        <v/>
      </c>
      <c r="X86" s="27">
        <f>IF(U86="","",U86-IF(W86="",0,W86))</f>
        <v/>
      </c>
      <c r="Y86" s="25" t="n"/>
      <c r="Z86" s="8">
        <f>IF(A86="","",IF(Y86="",IF(Q86="","Da pagare",IF(TODAY()&gt;Q86,"Da pagare","Da pagare")),IF(Q86="","Pagato",IF(Y86&lt;=Q86,"Pagato puntualmente","Pagato in ritardo"))))</f>
        <v/>
      </c>
      <c r="AA86" s="3" t="n"/>
      <c r="AB86" s="3" t="n"/>
      <c r="AD86">
        <f>IF(Tabelle!A86="","",Tabelle!A86)</f>
        <v/>
      </c>
    </row>
    <row r="87">
      <c r="A87" s="2" t="n"/>
      <c r="B87" s="3" t="n"/>
      <c r="C87" s="3" t="n"/>
      <c r="D87" s="3" t="n"/>
      <c r="E87" s="3" t="n"/>
      <c r="F87" s="3" t="n"/>
      <c r="G87" s="3" t="n"/>
      <c r="H87" s="25" t="n"/>
      <c r="I87" s="26" t="n"/>
      <c r="J87" s="3" t="n"/>
      <c r="K87" s="3" t="n"/>
      <c r="L87" s="29">
        <f>IF(K87="","",IFERROR(VLOOKUP(K87,Tabelle!$A$2:$D$101,3,FALSE),""))</f>
        <v/>
      </c>
      <c r="M87" s="29">
        <f>IF(K87="","",IFERROR(VLOOKUP(K87,Tabelle!$A$2:$D$101,4,FALSE),""))</f>
        <v/>
      </c>
      <c r="N87" s="3" t="n"/>
      <c r="O87" s="3" t="n"/>
      <c r="P87" s="25" t="n"/>
      <c r="Q87" s="25" t="n"/>
      <c r="R87" s="29">
        <f>IF(OR(I87="",L87="",M87=""),"",I87*L87+M87)</f>
        <v/>
      </c>
      <c r="S87" s="28" t="n"/>
      <c r="T87" s="29">
        <f>IF(R87="","",R87*IF(S87="",0,S87))</f>
        <v/>
      </c>
      <c r="U87" s="29">
        <f>IF(R87="","",R87-IF(T87="",0,T87))</f>
        <v/>
      </c>
      <c r="V87" s="28" t="n"/>
      <c r="W87" s="29">
        <f>IF(U87="","",U87*IF(V87="",0,V87))</f>
        <v/>
      </c>
      <c r="X87" s="29">
        <f>IF(U87="","",U87-IF(W87="",0,W87))</f>
        <v/>
      </c>
      <c r="Y87" s="25" t="n"/>
      <c r="Z87" s="10">
        <f>IF(A87="","",IF(Y87="",IF(Q87="","Da pagare",IF(TODAY()&gt;Q87,"Da pagare","Da pagare")),IF(Q87="","Pagato",IF(Y87&lt;=Q87,"Pagato puntualmente","Pagato in ritardo"))))</f>
        <v/>
      </c>
      <c r="AA87" s="3" t="n"/>
      <c r="AB87" s="3" t="n"/>
      <c r="AD87">
        <f>IF(Tabelle!A87="","",Tabelle!A87)</f>
        <v/>
      </c>
    </row>
    <row r="88">
      <c r="A88" s="2" t="n"/>
      <c r="B88" s="3" t="n"/>
      <c r="C88" s="3" t="n"/>
      <c r="D88" s="3" t="n"/>
      <c r="E88" s="3" t="n"/>
      <c r="F88" s="3" t="n"/>
      <c r="G88" s="3" t="n"/>
      <c r="H88" s="25" t="n"/>
      <c r="I88" s="26" t="n"/>
      <c r="J88" s="3" t="n"/>
      <c r="K88" s="3" t="n"/>
      <c r="L88" s="27">
        <f>IF(K88="","",IFERROR(VLOOKUP(K88,Tabelle!$A$2:$D$101,3,FALSE),""))</f>
        <v/>
      </c>
      <c r="M88" s="27">
        <f>IF(K88="","",IFERROR(VLOOKUP(K88,Tabelle!$A$2:$D$101,4,FALSE),""))</f>
        <v/>
      </c>
      <c r="N88" s="3" t="n"/>
      <c r="O88" s="3" t="n"/>
      <c r="P88" s="25" t="n"/>
      <c r="Q88" s="25" t="n"/>
      <c r="R88" s="27">
        <f>IF(OR(I88="",L88="",M88=""),"",I88*L88+M88)</f>
        <v/>
      </c>
      <c r="S88" s="28" t="n"/>
      <c r="T88" s="27">
        <f>IF(R88="","",R88*IF(S88="",0,S88))</f>
        <v/>
      </c>
      <c r="U88" s="27">
        <f>IF(R88="","",R88-IF(T88="",0,T88))</f>
        <v/>
      </c>
      <c r="V88" s="28" t="n"/>
      <c r="W88" s="27">
        <f>IF(U88="","",U88*IF(V88="",0,V88))</f>
        <v/>
      </c>
      <c r="X88" s="27">
        <f>IF(U88="","",U88-IF(W88="",0,W88))</f>
        <v/>
      </c>
      <c r="Y88" s="25" t="n"/>
      <c r="Z88" s="8">
        <f>IF(A88="","",IF(Y88="",IF(Q88="","Da pagare",IF(TODAY()&gt;Q88,"Da pagare","Da pagare")),IF(Q88="","Pagato",IF(Y88&lt;=Q88,"Pagato puntualmente","Pagato in ritardo"))))</f>
        <v/>
      </c>
      <c r="AA88" s="3" t="n"/>
      <c r="AB88" s="3" t="n"/>
      <c r="AD88">
        <f>IF(Tabelle!A88="","",Tabelle!A88)</f>
        <v/>
      </c>
    </row>
    <row r="89">
      <c r="A89" s="2" t="n"/>
      <c r="B89" s="3" t="n"/>
      <c r="C89" s="3" t="n"/>
      <c r="D89" s="3" t="n"/>
      <c r="E89" s="3" t="n"/>
      <c r="F89" s="3" t="n"/>
      <c r="G89" s="3" t="n"/>
      <c r="H89" s="25" t="n"/>
      <c r="I89" s="26" t="n"/>
      <c r="J89" s="3" t="n"/>
      <c r="K89" s="3" t="n"/>
      <c r="L89" s="29">
        <f>IF(K89="","",IFERROR(VLOOKUP(K89,Tabelle!$A$2:$D$101,3,FALSE),""))</f>
        <v/>
      </c>
      <c r="M89" s="29">
        <f>IF(K89="","",IFERROR(VLOOKUP(K89,Tabelle!$A$2:$D$101,4,FALSE),""))</f>
        <v/>
      </c>
      <c r="N89" s="3" t="n"/>
      <c r="O89" s="3" t="n"/>
      <c r="P89" s="25" t="n"/>
      <c r="Q89" s="25" t="n"/>
      <c r="R89" s="29">
        <f>IF(OR(I89="",L89="",M89=""),"",I89*L89+M89)</f>
        <v/>
      </c>
      <c r="S89" s="28" t="n"/>
      <c r="T89" s="29">
        <f>IF(R89="","",R89*IF(S89="",0,S89))</f>
        <v/>
      </c>
      <c r="U89" s="29">
        <f>IF(R89="","",R89-IF(T89="",0,T89))</f>
        <v/>
      </c>
      <c r="V89" s="28" t="n"/>
      <c r="W89" s="29">
        <f>IF(U89="","",U89*IF(V89="",0,V89))</f>
        <v/>
      </c>
      <c r="X89" s="29">
        <f>IF(U89="","",U89-IF(W89="",0,W89))</f>
        <v/>
      </c>
      <c r="Y89" s="25" t="n"/>
      <c r="Z89" s="10">
        <f>IF(A89="","",IF(Y89="",IF(Q89="","Da pagare",IF(TODAY()&gt;Q89,"Da pagare","Da pagare")),IF(Q89="","Pagato",IF(Y89&lt;=Q89,"Pagato puntualmente","Pagato in ritardo"))))</f>
        <v/>
      </c>
      <c r="AA89" s="3" t="n"/>
      <c r="AB89" s="3" t="n"/>
      <c r="AD89">
        <f>IF(Tabelle!A89="","",Tabelle!A89)</f>
        <v/>
      </c>
    </row>
    <row r="90">
      <c r="A90" s="2" t="n"/>
      <c r="B90" s="3" t="n"/>
      <c r="C90" s="3" t="n"/>
      <c r="D90" s="3" t="n"/>
      <c r="E90" s="3" t="n"/>
      <c r="F90" s="3" t="n"/>
      <c r="G90" s="3" t="n"/>
      <c r="H90" s="25" t="n"/>
      <c r="I90" s="26" t="n"/>
      <c r="J90" s="3" t="n"/>
      <c r="K90" s="3" t="n"/>
      <c r="L90" s="27">
        <f>IF(K90="","",IFERROR(VLOOKUP(K90,Tabelle!$A$2:$D$101,3,FALSE),""))</f>
        <v/>
      </c>
      <c r="M90" s="27">
        <f>IF(K90="","",IFERROR(VLOOKUP(K90,Tabelle!$A$2:$D$101,4,FALSE),""))</f>
        <v/>
      </c>
      <c r="N90" s="3" t="n"/>
      <c r="O90" s="3" t="n"/>
      <c r="P90" s="25" t="n"/>
      <c r="Q90" s="25" t="n"/>
      <c r="R90" s="27">
        <f>IF(OR(I90="",L90="",M90=""),"",I90*L90+M90)</f>
        <v/>
      </c>
      <c r="S90" s="28" t="n"/>
      <c r="T90" s="27">
        <f>IF(R90="","",R90*IF(S90="",0,S90))</f>
        <v/>
      </c>
      <c r="U90" s="27">
        <f>IF(R90="","",R90-IF(T90="",0,T90))</f>
        <v/>
      </c>
      <c r="V90" s="28" t="n"/>
      <c r="W90" s="27">
        <f>IF(U90="","",U90*IF(V90="",0,V90))</f>
        <v/>
      </c>
      <c r="X90" s="27">
        <f>IF(U90="","",U90-IF(W90="",0,W90))</f>
        <v/>
      </c>
      <c r="Y90" s="25" t="n"/>
      <c r="Z90" s="8">
        <f>IF(A90="","",IF(Y90="",IF(Q90="","Da pagare",IF(TODAY()&gt;Q90,"Da pagare","Da pagare")),IF(Q90="","Pagato",IF(Y90&lt;=Q90,"Pagato puntualmente","Pagato in ritardo"))))</f>
        <v/>
      </c>
      <c r="AA90" s="3" t="n"/>
      <c r="AB90" s="3" t="n"/>
      <c r="AD90">
        <f>IF(Tabelle!A90="","",Tabelle!A90)</f>
        <v/>
      </c>
    </row>
    <row r="91">
      <c r="A91" s="2" t="n"/>
      <c r="B91" s="3" t="n"/>
      <c r="C91" s="3" t="n"/>
      <c r="D91" s="3" t="n"/>
      <c r="E91" s="3" t="n"/>
      <c r="F91" s="3" t="n"/>
      <c r="G91" s="3" t="n"/>
      <c r="H91" s="25" t="n"/>
      <c r="I91" s="26" t="n"/>
      <c r="J91" s="3" t="n"/>
      <c r="K91" s="3" t="n"/>
      <c r="L91" s="29">
        <f>IF(K91="","",IFERROR(VLOOKUP(K91,Tabelle!$A$2:$D$101,3,FALSE),""))</f>
        <v/>
      </c>
      <c r="M91" s="29">
        <f>IF(K91="","",IFERROR(VLOOKUP(K91,Tabelle!$A$2:$D$101,4,FALSE),""))</f>
        <v/>
      </c>
      <c r="N91" s="3" t="n"/>
      <c r="O91" s="3" t="n"/>
      <c r="P91" s="25" t="n"/>
      <c r="Q91" s="25" t="n"/>
      <c r="R91" s="29">
        <f>IF(OR(I91="",L91="",M91=""),"",I91*L91+M91)</f>
        <v/>
      </c>
      <c r="S91" s="28" t="n"/>
      <c r="T91" s="29">
        <f>IF(R91="","",R91*IF(S91="",0,S91))</f>
        <v/>
      </c>
      <c r="U91" s="29">
        <f>IF(R91="","",R91-IF(T91="",0,T91))</f>
        <v/>
      </c>
      <c r="V91" s="28" t="n"/>
      <c r="W91" s="29">
        <f>IF(U91="","",U91*IF(V91="",0,V91))</f>
        <v/>
      </c>
      <c r="X91" s="29">
        <f>IF(U91="","",U91-IF(W91="",0,W91))</f>
        <v/>
      </c>
      <c r="Y91" s="25" t="n"/>
      <c r="Z91" s="10">
        <f>IF(A91="","",IF(Y91="",IF(Q91="","Da pagare",IF(TODAY()&gt;Q91,"Da pagare","Da pagare")),IF(Q91="","Pagato",IF(Y91&lt;=Q91,"Pagato puntualmente","Pagato in ritardo"))))</f>
        <v/>
      </c>
      <c r="AA91" s="3" t="n"/>
      <c r="AB91" s="3" t="n"/>
      <c r="AD91">
        <f>IF(Tabelle!A91="","",Tabelle!A91)</f>
        <v/>
      </c>
    </row>
    <row r="92">
      <c r="A92" s="2" t="n"/>
      <c r="B92" s="3" t="n"/>
      <c r="C92" s="3" t="n"/>
      <c r="D92" s="3" t="n"/>
      <c r="E92" s="3" t="n"/>
      <c r="F92" s="3" t="n"/>
      <c r="G92" s="3" t="n"/>
      <c r="H92" s="25" t="n"/>
      <c r="I92" s="26" t="n"/>
      <c r="J92" s="3" t="n"/>
      <c r="K92" s="3" t="n"/>
      <c r="L92" s="27">
        <f>IF(K92="","",IFERROR(VLOOKUP(K92,Tabelle!$A$2:$D$101,3,FALSE),""))</f>
        <v/>
      </c>
      <c r="M92" s="27">
        <f>IF(K92="","",IFERROR(VLOOKUP(K92,Tabelle!$A$2:$D$101,4,FALSE),""))</f>
        <v/>
      </c>
      <c r="N92" s="3" t="n"/>
      <c r="O92" s="3" t="n"/>
      <c r="P92" s="25" t="n"/>
      <c r="Q92" s="25" t="n"/>
      <c r="R92" s="27">
        <f>IF(OR(I92="",L92="",M92=""),"",I92*L92+M92)</f>
        <v/>
      </c>
      <c r="S92" s="28" t="n"/>
      <c r="T92" s="27">
        <f>IF(R92="","",R92*IF(S92="",0,S92))</f>
        <v/>
      </c>
      <c r="U92" s="27">
        <f>IF(R92="","",R92-IF(T92="",0,T92))</f>
        <v/>
      </c>
      <c r="V92" s="28" t="n"/>
      <c r="W92" s="27">
        <f>IF(U92="","",U92*IF(V92="",0,V92))</f>
        <v/>
      </c>
      <c r="X92" s="27">
        <f>IF(U92="","",U92-IF(W92="",0,W92))</f>
        <v/>
      </c>
      <c r="Y92" s="25" t="n"/>
      <c r="Z92" s="8">
        <f>IF(A92="","",IF(Y92="",IF(Q92="","Da pagare",IF(TODAY()&gt;Q92,"Da pagare","Da pagare")),IF(Q92="","Pagato",IF(Y92&lt;=Q92,"Pagato puntualmente","Pagato in ritardo"))))</f>
        <v/>
      </c>
      <c r="AA92" s="3" t="n"/>
      <c r="AB92" s="3" t="n"/>
      <c r="AD92">
        <f>IF(Tabelle!A92="","",Tabelle!A92)</f>
        <v/>
      </c>
    </row>
    <row r="93">
      <c r="A93" s="2" t="n"/>
      <c r="B93" s="3" t="n"/>
      <c r="C93" s="3" t="n"/>
      <c r="D93" s="3" t="n"/>
      <c r="E93" s="3" t="n"/>
      <c r="F93" s="3" t="n"/>
      <c r="G93" s="3" t="n"/>
      <c r="H93" s="25" t="n"/>
      <c r="I93" s="26" t="n"/>
      <c r="J93" s="3" t="n"/>
      <c r="K93" s="3" t="n"/>
      <c r="L93" s="29">
        <f>IF(K93="","",IFERROR(VLOOKUP(K93,Tabelle!$A$2:$D$101,3,FALSE),""))</f>
        <v/>
      </c>
      <c r="M93" s="29">
        <f>IF(K93="","",IFERROR(VLOOKUP(K93,Tabelle!$A$2:$D$101,4,FALSE),""))</f>
        <v/>
      </c>
      <c r="N93" s="3" t="n"/>
      <c r="O93" s="3" t="n"/>
      <c r="P93" s="25" t="n"/>
      <c r="Q93" s="25" t="n"/>
      <c r="R93" s="29">
        <f>IF(OR(I93="",L93="",M93=""),"",I93*L93+M93)</f>
        <v/>
      </c>
      <c r="S93" s="28" t="n"/>
      <c r="T93" s="29">
        <f>IF(R93="","",R93*IF(S93="",0,S93))</f>
        <v/>
      </c>
      <c r="U93" s="29">
        <f>IF(R93="","",R93-IF(T93="",0,T93))</f>
        <v/>
      </c>
      <c r="V93" s="28" t="n"/>
      <c r="W93" s="29">
        <f>IF(U93="","",U93*IF(V93="",0,V93))</f>
        <v/>
      </c>
      <c r="X93" s="29">
        <f>IF(U93="","",U93-IF(W93="",0,W93))</f>
        <v/>
      </c>
      <c r="Y93" s="25" t="n"/>
      <c r="Z93" s="10">
        <f>IF(A93="","",IF(Y93="",IF(Q93="","Da pagare",IF(TODAY()&gt;Q93,"Da pagare","Da pagare")),IF(Q93="","Pagato",IF(Y93&lt;=Q93,"Pagato puntualmente","Pagato in ritardo"))))</f>
        <v/>
      </c>
      <c r="AA93" s="3" t="n"/>
      <c r="AB93" s="3" t="n"/>
      <c r="AD93">
        <f>IF(Tabelle!A93="","",Tabelle!A93)</f>
        <v/>
      </c>
    </row>
    <row r="94">
      <c r="A94" s="2" t="n"/>
      <c r="B94" s="3" t="n"/>
      <c r="C94" s="3" t="n"/>
      <c r="D94" s="3" t="n"/>
      <c r="E94" s="3" t="n"/>
      <c r="F94" s="3" t="n"/>
      <c r="G94" s="3" t="n"/>
      <c r="H94" s="25" t="n"/>
      <c r="I94" s="26" t="n"/>
      <c r="J94" s="3" t="n"/>
      <c r="K94" s="3" t="n"/>
      <c r="L94" s="27">
        <f>IF(K94="","",IFERROR(VLOOKUP(K94,Tabelle!$A$2:$D$101,3,FALSE),""))</f>
        <v/>
      </c>
      <c r="M94" s="27">
        <f>IF(K94="","",IFERROR(VLOOKUP(K94,Tabelle!$A$2:$D$101,4,FALSE),""))</f>
        <v/>
      </c>
      <c r="N94" s="3" t="n"/>
      <c r="O94" s="3" t="n"/>
      <c r="P94" s="25" t="n"/>
      <c r="Q94" s="25" t="n"/>
      <c r="R94" s="27">
        <f>IF(OR(I94="",L94="",M94=""),"",I94*L94+M94)</f>
        <v/>
      </c>
      <c r="S94" s="28" t="n"/>
      <c r="T94" s="27">
        <f>IF(R94="","",R94*IF(S94="",0,S94))</f>
        <v/>
      </c>
      <c r="U94" s="27">
        <f>IF(R94="","",R94-IF(T94="",0,T94))</f>
        <v/>
      </c>
      <c r="V94" s="28" t="n"/>
      <c r="W94" s="27">
        <f>IF(U94="","",U94*IF(V94="",0,V94))</f>
        <v/>
      </c>
      <c r="X94" s="27">
        <f>IF(U94="","",U94-IF(W94="",0,W94))</f>
        <v/>
      </c>
      <c r="Y94" s="25" t="n"/>
      <c r="Z94" s="8">
        <f>IF(A94="","",IF(Y94="",IF(Q94="","Da pagare",IF(TODAY()&gt;Q94,"Da pagare","Da pagare")),IF(Q94="","Pagato",IF(Y94&lt;=Q94,"Pagato puntualmente","Pagato in ritardo"))))</f>
        <v/>
      </c>
      <c r="AA94" s="3" t="n"/>
      <c r="AB94" s="3" t="n"/>
      <c r="AD94">
        <f>IF(Tabelle!A94="","",Tabelle!A94)</f>
        <v/>
      </c>
    </row>
    <row r="95">
      <c r="A95" s="2" t="n"/>
      <c r="B95" s="3" t="n"/>
      <c r="C95" s="3" t="n"/>
      <c r="D95" s="3" t="n"/>
      <c r="E95" s="3" t="n"/>
      <c r="F95" s="3" t="n"/>
      <c r="G95" s="3" t="n"/>
      <c r="H95" s="25" t="n"/>
      <c r="I95" s="26" t="n"/>
      <c r="J95" s="3" t="n"/>
      <c r="K95" s="3" t="n"/>
      <c r="L95" s="29">
        <f>IF(K95="","",IFERROR(VLOOKUP(K95,Tabelle!$A$2:$D$101,3,FALSE),""))</f>
        <v/>
      </c>
      <c r="M95" s="29">
        <f>IF(K95="","",IFERROR(VLOOKUP(K95,Tabelle!$A$2:$D$101,4,FALSE),""))</f>
        <v/>
      </c>
      <c r="N95" s="3" t="n"/>
      <c r="O95" s="3" t="n"/>
      <c r="P95" s="25" t="n"/>
      <c r="Q95" s="25" t="n"/>
      <c r="R95" s="29">
        <f>IF(OR(I95="",L95="",M95=""),"",I95*L95+M95)</f>
        <v/>
      </c>
      <c r="S95" s="28" t="n"/>
      <c r="T95" s="29">
        <f>IF(R95="","",R95*IF(S95="",0,S95))</f>
        <v/>
      </c>
      <c r="U95" s="29">
        <f>IF(R95="","",R95-IF(T95="",0,T95))</f>
        <v/>
      </c>
      <c r="V95" s="28" t="n"/>
      <c r="W95" s="29">
        <f>IF(U95="","",U95*IF(V95="",0,V95))</f>
        <v/>
      </c>
      <c r="X95" s="29">
        <f>IF(U95="","",U95-IF(W95="",0,W95))</f>
        <v/>
      </c>
      <c r="Y95" s="25" t="n"/>
      <c r="Z95" s="10">
        <f>IF(A95="","",IF(Y95="",IF(Q95="","Da pagare",IF(TODAY()&gt;Q95,"Da pagare","Da pagare")),IF(Q95="","Pagato",IF(Y95&lt;=Q95,"Pagato puntualmente","Pagato in ritardo"))))</f>
        <v/>
      </c>
      <c r="AA95" s="3" t="n"/>
      <c r="AB95" s="3" t="n"/>
      <c r="AD95">
        <f>IF(Tabelle!A95="","",Tabelle!A95)</f>
        <v/>
      </c>
    </row>
    <row r="96">
      <c r="A96" s="2" t="n"/>
      <c r="B96" s="3" t="n"/>
      <c r="C96" s="3" t="n"/>
      <c r="D96" s="3" t="n"/>
      <c r="E96" s="3" t="n"/>
      <c r="F96" s="3" t="n"/>
      <c r="G96" s="3" t="n"/>
      <c r="H96" s="25" t="n"/>
      <c r="I96" s="26" t="n"/>
      <c r="J96" s="3" t="n"/>
      <c r="K96" s="3" t="n"/>
      <c r="L96" s="27">
        <f>IF(K96="","",IFERROR(VLOOKUP(K96,Tabelle!$A$2:$D$101,3,FALSE),""))</f>
        <v/>
      </c>
      <c r="M96" s="27">
        <f>IF(K96="","",IFERROR(VLOOKUP(K96,Tabelle!$A$2:$D$101,4,FALSE),""))</f>
        <v/>
      </c>
      <c r="N96" s="3" t="n"/>
      <c r="O96" s="3" t="n"/>
      <c r="P96" s="25" t="n"/>
      <c r="Q96" s="25" t="n"/>
      <c r="R96" s="27">
        <f>IF(OR(I96="",L96="",M96=""),"",I96*L96+M96)</f>
        <v/>
      </c>
      <c r="S96" s="28" t="n"/>
      <c r="T96" s="27">
        <f>IF(R96="","",R96*IF(S96="",0,S96))</f>
        <v/>
      </c>
      <c r="U96" s="27">
        <f>IF(R96="","",R96-IF(T96="",0,T96))</f>
        <v/>
      </c>
      <c r="V96" s="28" t="n"/>
      <c r="W96" s="27">
        <f>IF(U96="","",U96*IF(V96="",0,V96))</f>
        <v/>
      </c>
      <c r="X96" s="27">
        <f>IF(U96="","",U96-IF(W96="",0,W96))</f>
        <v/>
      </c>
      <c r="Y96" s="25" t="n"/>
      <c r="Z96" s="8">
        <f>IF(A96="","",IF(Y96="",IF(Q96="","Da pagare",IF(TODAY()&gt;Q96,"Da pagare","Da pagare")),IF(Q96="","Pagato",IF(Y96&lt;=Q96,"Pagato puntualmente","Pagato in ritardo"))))</f>
        <v/>
      </c>
      <c r="AA96" s="3" t="n"/>
      <c r="AB96" s="3" t="n"/>
      <c r="AD96">
        <f>IF(Tabelle!A96="","",Tabelle!A96)</f>
        <v/>
      </c>
    </row>
    <row r="97">
      <c r="A97" s="2" t="n"/>
      <c r="B97" s="3" t="n"/>
      <c r="C97" s="3" t="n"/>
      <c r="D97" s="3" t="n"/>
      <c r="E97" s="3" t="n"/>
      <c r="F97" s="3" t="n"/>
      <c r="G97" s="3" t="n"/>
      <c r="H97" s="25" t="n"/>
      <c r="I97" s="26" t="n"/>
      <c r="J97" s="3" t="n"/>
      <c r="K97" s="3" t="n"/>
      <c r="L97" s="29">
        <f>IF(K97="","",IFERROR(VLOOKUP(K97,Tabelle!$A$2:$D$101,3,FALSE),""))</f>
        <v/>
      </c>
      <c r="M97" s="29">
        <f>IF(K97="","",IFERROR(VLOOKUP(K97,Tabelle!$A$2:$D$101,4,FALSE),""))</f>
        <v/>
      </c>
      <c r="N97" s="3" t="n"/>
      <c r="O97" s="3" t="n"/>
      <c r="P97" s="25" t="n"/>
      <c r="Q97" s="25" t="n"/>
      <c r="R97" s="29">
        <f>IF(OR(I97="",L97="",M97=""),"",I97*L97+M97)</f>
        <v/>
      </c>
      <c r="S97" s="28" t="n"/>
      <c r="T97" s="29">
        <f>IF(R97="","",R97*IF(S97="",0,S97))</f>
        <v/>
      </c>
      <c r="U97" s="29">
        <f>IF(R97="","",R97-IF(T97="",0,T97))</f>
        <v/>
      </c>
      <c r="V97" s="28" t="n"/>
      <c r="W97" s="29">
        <f>IF(U97="","",U97*IF(V97="",0,V97))</f>
        <v/>
      </c>
      <c r="X97" s="29">
        <f>IF(U97="","",U97-IF(W97="",0,W97))</f>
        <v/>
      </c>
      <c r="Y97" s="25" t="n"/>
      <c r="Z97" s="10">
        <f>IF(A97="","",IF(Y97="",IF(Q97="","Da pagare",IF(TODAY()&gt;Q97,"Da pagare","Da pagare")),IF(Q97="","Pagato",IF(Y97&lt;=Q97,"Pagato puntualmente","Pagato in ritardo"))))</f>
        <v/>
      </c>
      <c r="AA97" s="3" t="n"/>
      <c r="AB97" s="3" t="n"/>
      <c r="AD97">
        <f>IF(Tabelle!A97="","",Tabelle!A97)</f>
        <v/>
      </c>
    </row>
    <row r="98">
      <c r="A98" s="2" t="n"/>
      <c r="B98" s="3" t="n"/>
      <c r="C98" s="3" t="n"/>
      <c r="D98" s="3" t="n"/>
      <c r="E98" s="3" t="n"/>
      <c r="F98" s="3" t="n"/>
      <c r="G98" s="3" t="n"/>
      <c r="H98" s="25" t="n"/>
      <c r="I98" s="26" t="n"/>
      <c r="J98" s="3" t="n"/>
      <c r="K98" s="3" t="n"/>
      <c r="L98" s="27">
        <f>IF(K98="","",IFERROR(VLOOKUP(K98,Tabelle!$A$2:$D$101,3,FALSE),""))</f>
        <v/>
      </c>
      <c r="M98" s="27">
        <f>IF(K98="","",IFERROR(VLOOKUP(K98,Tabelle!$A$2:$D$101,4,FALSE),""))</f>
        <v/>
      </c>
      <c r="N98" s="3" t="n"/>
      <c r="O98" s="3" t="n"/>
      <c r="P98" s="25" t="n"/>
      <c r="Q98" s="25" t="n"/>
      <c r="R98" s="27">
        <f>IF(OR(I98="",L98="",M98=""),"",I98*L98+M98)</f>
        <v/>
      </c>
      <c r="S98" s="28" t="n"/>
      <c r="T98" s="27">
        <f>IF(R98="","",R98*IF(S98="",0,S98))</f>
        <v/>
      </c>
      <c r="U98" s="27">
        <f>IF(R98="","",R98-IF(T98="",0,T98))</f>
        <v/>
      </c>
      <c r="V98" s="28" t="n"/>
      <c r="W98" s="27">
        <f>IF(U98="","",U98*IF(V98="",0,V98))</f>
        <v/>
      </c>
      <c r="X98" s="27">
        <f>IF(U98="","",U98-IF(W98="",0,W98))</f>
        <v/>
      </c>
      <c r="Y98" s="25" t="n"/>
      <c r="Z98" s="8">
        <f>IF(A98="","",IF(Y98="",IF(Q98="","Da pagare",IF(TODAY()&gt;Q98,"Da pagare","Da pagare")),IF(Q98="","Pagato",IF(Y98&lt;=Q98,"Pagato puntualmente","Pagato in ritardo"))))</f>
        <v/>
      </c>
      <c r="AA98" s="3" t="n"/>
      <c r="AB98" s="3" t="n"/>
      <c r="AD98">
        <f>IF(Tabelle!A98="","",Tabelle!A98)</f>
        <v/>
      </c>
    </row>
    <row r="99">
      <c r="A99" s="2" t="n"/>
      <c r="B99" s="3" t="n"/>
      <c r="C99" s="3" t="n"/>
      <c r="D99" s="3" t="n"/>
      <c r="E99" s="3" t="n"/>
      <c r="F99" s="3" t="n"/>
      <c r="G99" s="3" t="n"/>
      <c r="H99" s="25" t="n"/>
      <c r="I99" s="26" t="n"/>
      <c r="J99" s="3" t="n"/>
      <c r="K99" s="3" t="n"/>
      <c r="L99" s="29">
        <f>IF(K99="","",IFERROR(VLOOKUP(K99,Tabelle!$A$2:$D$101,3,FALSE),""))</f>
        <v/>
      </c>
      <c r="M99" s="29">
        <f>IF(K99="","",IFERROR(VLOOKUP(K99,Tabelle!$A$2:$D$101,4,FALSE),""))</f>
        <v/>
      </c>
      <c r="N99" s="3" t="n"/>
      <c r="O99" s="3" t="n"/>
      <c r="P99" s="25" t="n"/>
      <c r="Q99" s="25" t="n"/>
      <c r="R99" s="29">
        <f>IF(OR(I99="",L99="",M99=""),"",I99*L99+M99)</f>
        <v/>
      </c>
      <c r="S99" s="28" t="n"/>
      <c r="T99" s="29">
        <f>IF(R99="","",R99*IF(S99="",0,S99))</f>
        <v/>
      </c>
      <c r="U99" s="29">
        <f>IF(R99="","",R99-IF(T99="",0,T99))</f>
        <v/>
      </c>
      <c r="V99" s="28" t="n"/>
      <c r="W99" s="29">
        <f>IF(U99="","",U99*IF(V99="",0,V99))</f>
        <v/>
      </c>
      <c r="X99" s="29">
        <f>IF(U99="","",U99-IF(W99="",0,W99))</f>
        <v/>
      </c>
      <c r="Y99" s="25" t="n"/>
      <c r="Z99" s="10">
        <f>IF(A99="","",IF(Y99="",IF(Q99="","Da pagare",IF(TODAY()&gt;Q99,"Da pagare","Da pagare")),IF(Q99="","Pagato",IF(Y99&lt;=Q99,"Pagato puntualmente","Pagato in ritardo"))))</f>
        <v/>
      </c>
      <c r="AA99" s="3" t="n"/>
      <c r="AB99" s="3" t="n"/>
      <c r="AD99">
        <f>IF(Tabelle!A99="","",Tabelle!A99)</f>
        <v/>
      </c>
    </row>
    <row r="100">
      <c r="A100" s="2" t="n"/>
      <c r="B100" s="3" t="n"/>
      <c r="C100" s="3" t="n"/>
      <c r="D100" s="3" t="n"/>
      <c r="E100" s="3" t="n"/>
      <c r="F100" s="3" t="n"/>
      <c r="G100" s="3" t="n"/>
      <c r="H100" s="25" t="n"/>
      <c r="I100" s="26" t="n"/>
      <c r="J100" s="3" t="n"/>
      <c r="K100" s="3" t="n"/>
      <c r="L100" s="27">
        <f>IF(K100="","",IFERROR(VLOOKUP(K100,Tabelle!$A$2:$D$101,3,FALSE),""))</f>
        <v/>
      </c>
      <c r="M100" s="27">
        <f>IF(K100="","",IFERROR(VLOOKUP(K100,Tabelle!$A$2:$D$101,4,FALSE),""))</f>
        <v/>
      </c>
      <c r="N100" s="3" t="n"/>
      <c r="O100" s="3" t="n"/>
      <c r="P100" s="25" t="n"/>
      <c r="Q100" s="25" t="n"/>
      <c r="R100" s="27">
        <f>IF(OR(I100="",L100="",M100=""),"",I100*L100+M100)</f>
        <v/>
      </c>
      <c r="S100" s="28" t="n"/>
      <c r="T100" s="27">
        <f>IF(R100="","",R100*IF(S100="",0,S100))</f>
        <v/>
      </c>
      <c r="U100" s="27">
        <f>IF(R100="","",R100-IF(T100="",0,T100))</f>
        <v/>
      </c>
      <c r="V100" s="28" t="n"/>
      <c r="W100" s="27">
        <f>IF(U100="","",U100*IF(V100="",0,V100))</f>
        <v/>
      </c>
      <c r="X100" s="27">
        <f>IF(U100="","",U100-IF(W100="",0,W100))</f>
        <v/>
      </c>
      <c r="Y100" s="25" t="n"/>
      <c r="Z100" s="8">
        <f>IF(A100="","",IF(Y100="",IF(Q100="","Da pagare",IF(TODAY()&gt;Q100,"Da pagare","Da pagare")),IF(Q100="","Pagato",IF(Y100&lt;=Q100,"Pagato puntualmente","Pagato in ritardo"))))</f>
        <v/>
      </c>
      <c r="AA100" s="3" t="n"/>
      <c r="AB100" s="3" t="n"/>
      <c r="AD100">
        <f>IF(Tabelle!A100="","",Tabelle!A100)</f>
        <v/>
      </c>
    </row>
    <row r="101">
      <c r="A101" s="2" t="n"/>
      <c r="B101" s="3" t="n"/>
      <c r="C101" s="3" t="n"/>
      <c r="D101" s="3" t="n"/>
      <c r="E101" s="3" t="n"/>
      <c r="F101" s="3" t="n"/>
      <c r="G101" s="3" t="n"/>
      <c r="H101" s="25" t="n"/>
      <c r="I101" s="26" t="n"/>
      <c r="J101" s="3" t="n"/>
      <c r="K101" s="3" t="n"/>
      <c r="L101" s="29">
        <f>IF(K101="","",IFERROR(VLOOKUP(K101,Tabelle!$A$2:$D$101,3,FALSE),""))</f>
        <v/>
      </c>
      <c r="M101" s="29">
        <f>IF(K101="","",IFERROR(VLOOKUP(K101,Tabelle!$A$2:$D$101,4,FALSE),""))</f>
        <v/>
      </c>
      <c r="N101" s="3" t="n"/>
      <c r="O101" s="3" t="n"/>
      <c r="P101" s="25" t="n"/>
      <c r="Q101" s="25" t="n"/>
      <c r="R101" s="29">
        <f>IF(OR(I101="",L101="",M101=""),"",I101*L101+M101)</f>
        <v/>
      </c>
      <c r="S101" s="28" t="n"/>
      <c r="T101" s="29">
        <f>IF(R101="","",R101*IF(S101="",0,S101))</f>
        <v/>
      </c>
      <c r="U101" s="29">
        <f>IF(R101="","",R101-IF(T101="",0,T101))</f>
        <v/>
      </c>
      <c r="V101" s="28" t="n"/>
      <c r="W101" s="29">
        <f>IF(U101="","",U101*IF(V101="",0,V101))</f>
        <v/>
      </c>
      <c r="X101" s="29">
        <f>IF(U101="","",U101-IF(W101="",0,W101))</f>
        <v/>
      </c>
      <c r="Y101" s="25" t="n"/>
      <c r="Z101" s="10">
        <f>IF(A101="","",IF(Y101="",IF(Q101="","Da pagare",IF(TODAY()&gt;Q101,"Da pagare","Da pagare")),IF(Q101="","Pagato",IF(Y101&lt;=Q101,"Pagato puntualmente","Pagato in ritardo"))))</f>
        <v/>
      </c>
      <c r="AA101" s="3" t="n"/>
      <c r="AB101" s="3" t="n"/>
      <c r="AD101">
        <f>IF(Tabelle!A101="","",Tabelle!A101)</f>
        <v/>
      </c>
    </row>
  </sheetData>
  <autoFilter ref="A1:AB101"/>
  <conditionalFormatting sqref="A2:AB101">
    <cfRule type="expression" priority="1" dxfId="0" stopIfTrue="1">
      <formula>AND($Q2&lt;&gt;"",$Q2&lt;TODAY(),$Y2="")</formula>
    </cfRule>
    <cfRule type="expression" priority="2" dxfId="1" stopIfTrue="1">
      <formula>OR($Z2="Pagato puntualmente",$Z2="Pagato")</formula>
    </cfRule>
  </conditionalFormatting>
  <dataValidations count="4">
    <dataValidation sqref="G2:G101" showErrorMessage="1" showInputMessage="1" allowBlank="1" type="list">
      <formula1>"4+4,3+2,Transitorio,Commerciale 6+6"</formula1>
    </dataValidation>
    <dataValidation sqref="J2:J101" showErrorMessage="1" showInputMessage="1" allowBlank="1" type="list">
      <formula1>"Domestica,Utenza non domestica,Mista"</formula1>
    </dataValidation>
    <dataValidation sqref="K2:K101" showErrorMessage="1" showInputMessage="1" allowBlank="1" type="list">
      <formula1>$AD$2:$AD$101</formula1>
    </dataValidation>
    <dataValidation sqref="AA2:AA101" showErrorMessage="1" showInputMessage="1" allowBlank="1" type="list">
      <formula1>"PagoPA,Bonifico,Domiciliazione bancaria,Bollettino,Altro"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20" customWidth="1" min="4" max="4"/>
    <col width="22" customWidth="1" min="5" max="5"/>
    <col width="58" customWidth="1" min="6" max="6"/>
  </cols>
  <sheetData>
    <row r="1">
      <c r="A1" s="1" t="inlineStr">
        <is>
          <t>Codice tariffa</t>
        </is>
      </c>
      <c r="B1" s="1" t="inlineStr">
        <is>
          <t>Comune</t>
        </is>
      </c>
      <c r="C1" s="1" t="inlineStr">
        <is>
          <t>Tariffa fissa €/m²</t>
        </is>
      </c>
      <c r="D1" s="1" t="inlineStr">
        <is>
          <t>Quota variabile annua</t>
        </is>
      </c>
      <c r="E1" s="1" t="inlineStr">
        <is>
          <t>Categoria utenza</t>
        </is>
      </c>
      <c r="F1" s="1" t="inlineStr">
        <is>
          <t>Note/Delibera comunale</t>
        </is>
      </c>
    </row>
    <row r="2">
      <c r="A2" s="3" t="inlineStr">
        <is>
          <t>TAR-MI-01</t>
        </is>
      </c>
      <c r="B2" s="3" t="inlineStr">
        <is>
          <t>Milano</t>
        </is>
      </c>
      <c r="C2" s="30" t="n">
        <v>3.1</v>
      </c>
      <c r="D2" s="30" t="n">
        <v>112</v>
      </c>
      <c r="E2" s="3" t="inlineStr">
        <is>
          <t>Domestica</t>
        </is>
      </c>
      <c r="F2" s="3" t="inlineStr">
        <is>
          <t>DATI DIMOSTRATIVI: verificare delibera TARI Comune di Milano</t>
        </is>
      </c>
    </row>
    <row r="3">
      <c r="A3" s="3" t="inlineStr">
        <is>
          <t>TAR-RM-02</t>
        </is>
      </c>
      <c r="B3" s="3" t="inlineStr">
        <is>
          <t>Roma</t>
        </is>
      </c>
      <c r="C3" s="30" t="n">
        <v>3.35</v>
      </c>
      <c r="D3" s="30" t="n">
        <v>128</v>
      </c>
      <c r="E3" s="3" t="inlineStr">
        <is>
          <t>Domestica</t>
        </is>
      </c>
      <c r="F3" s="3" t="inlineStr">
        <is>
          <t>DATI DIMOSTRATIVI: verificare delibera TARI Roma Capitale</t>
        </is>
      </c>
    </row>
    <row r="4">
      <c r="A4" s="3" t="inlineStr">
        <is>
          <t>TAR-TO-03</t>
        </is>
      </c>
      <c r="B4" s="3" t="inlineStr">
        <is>
          <t>Torino</t>
        </is>
      </c>
      <c r="C4" s="30" t="n">
        <v>2.95</v>
      </c>
      <c r="D4" s="30" t="n">
        <v>96</v>
      </c>
      <c r="E4" s="3" t="inlineStr">
        <is>
          <t>Domestica</t>
        </is>
      </c>
      <c r="F4" s="3" t="inlineStr">
        <is>
          <t>DATI DIMOSTRATIVI: verificare sito del Comune di Torino</t>
        </is>
      </c>
    </row>
    <row r="5">
      <c r="A5" s="3" t="inlineStr">
        <is>
          <t>TAR-BO-04</t>
        </is>
      </c>
      <c r="B5" s="3" t="inlineStr">
        <is>
          <t>Bologna</t>
        </is>
      </c>
      <c r="C5" s="30" t="n">
        <v>3.25</v>
      </c>
      <c r="D5" s="30" t="n">
        <v>80</v>
      </c>
      <c r="E5" s="3" t="inlineStr">
        <is>
          <t>Domestica</t>
        </is>
      </c>
      <c r="F5" s="3" t="inlineStr">
        <is>
          <t>DATI DIMOSTRATIVI: verificare portale tributi Comune di Bologna</t>
        </is>
      </c>
    </row>
    <row r="6">
      <c r="A6" s="3" t="inlineStr">
        <is>
          <t>TAR-FI-05</t>
        </is>
      </c>
      <c r="B6" s="3" t="inlineStr">
        <is>
          <t>Firenze</t>
        </is>
      </c>
      <c r="C6" s="30" t="n">
        <v>3.6</v>
      </c>
      <c r="D6" s="30" t="n">
        <v>150</v>
      </c>
      <c r="E6" s="3" t="inlineStr">
        <is>
          <t>Domestica</t>
        </is>
      </c>
      <c r="F6" s="3" t="inlineStr">
        <is>
          <t>DATI DIMOSTRATIVI: tariffa non ufficiale</t>
        </is>
      </c>
    </row>
    <row r="7">
      <c r="A7" s="3" t="inlineStr">
        <is>
          <t>TAR-NA-06</t>
        </is>
      </c>
      <c r="B7" s="3" t="inlineStr">
        <is>
          <t>Napoli</t>
        </is>
      </c>
      <c r="C7" s="30" t="n">
        <v>3.05</v>
      </c>
      <c r="D7" s="30" t="n">
        <v>165</v>
      </c>
      <c r="E7" s="3" t="inlineStr">
        <is>
          <t>Domestica</t>
        </is>
      </c>
      <c r="F7" s="3" t="inlineStr">
        <is>
          <t>DATI DIMOSTRATIVI: verificare riduzioni e soglie locali</t>
        </is>
      </c>
    </row>
    <row r="8">
      <c r="A8" s="3" t="inlineStr">
        <is>
          <t>TAR-GE-07</t>
        </is>
      </c>
      <c r="B8" s="3" t="inlineStr">
        <is>
          <t>Genova</t>
        </is>
      </c>
      <c r="C8" s="30" t="n">
        <v>2.85</v>
      </c>
      <c r="D8" s="30" t="n">
        <v>92</v>
      </c>
      <c r="E8" s="3" t="inlineStr">
        <is>
          <t>Domestica</t>
        </is>
      </c>
      <c r="F8" s="3" t="inlineStr">
        <is>
          <t>DATI DIMOSTRATIVI: controllo categoria e superficie</t>
        </is>
      </c>
    </row>
    <row r="9">
      <c r="A9" s="3" t="inlineStr">
        <is>
          <t>TAR-VR-08</t>
        </is>
      </c>
      <c r="B9" s="3" t="inlineStr">
        <is>
          <t>Verona</t>
        </is>
      </c>
      <c r="C9" s="30" t="n">
        <v>3.2</v>
      </c>
      <c r="D9" s="30" t="n">
        <v>118</v>
      </c>
      <c r="E9" s="3" t="inlineStr">
        <is>
          <t>Domestica</t>
        </is>
      </c>
      <c r="F9" s="3" t="inlineStr">
        <is>
          <t>DATI DIMOSTRATIVI: verificare avviso PagoPA ricevuto</t>
        </is>
      </c>
    </row>
    <row r="10">
      <c r="A10" s="3" t="inlineStr">
        <is>
          <t>TAR-MI-09</t>
        </is>
      </c>
      <c r="B10" s="3" t="inlineStr">
        <is>
          <t>Milano</t>
        </is>
      </c>
      <c r="C10" s="30" t="n">
        <v>4.4</v>
      </c>
      <c r="D10" s="30" t="n">
        <v>230</v>
      </c>
      <c r="E10" s="3" t="inlineStr">
        <is>
          <t>Utenza non domestica</t>
        </is>
      </c>
      <c r="F10" s="3" t="inlineStr">
        <is>
          <t>DATI DIMOSTRATIVI: categoria commerciale da validare</t>
        </is>
      </c>
    </row>
    <row r="11">
      <c r="A11" s="3" t="n"/>
      <c r="B11" s="3" t="n"/>
      <c r="C11" s="30" t="n"/>
      <c r="D11" s="30" t="n"/>
      <c r="E11" s="3" t="n"/>
      <c r="F11" s="3" t="n"/>
    </row>
    <row r="12">
      <c r="A12" s="3" t="n"/>
      <c r="B12" s="3" t="n"/>
      <c r="C12" s="30" t="n"/>
      <c r="D12" s="30" t="n"/>
      <c r="E12" s="3" t="n"/>
      <c r="F12" s="3" t="n"/>
    </row>
    <row r="13">
      <c r="A13" s="12" t="inlineStr">
        <is>
          <t>Stato pagamento</t>
        </is>
      </c>
      <c r="B13" s="12" t="inlineStr">
        <is>
          <t>Descrizione</t>
        </is>
      </c>
      <c r="C13" s="30" t="n"/>
      <c r="D13" s="30" t="n"/>
      <c r="E13" s="3" t="n"/>
      <c r="F13" s="3" t="n"/>
    </row>
    <row r="14">
      <c r="A14" s="3" t="inlineStr">
        <is>
          <t>Pagato</t>
        </is>
      </c>
      <c r="B14" s="3" t="inlineStr">
        <is>
          <t>Avviso saldato senza verifica puntuale</t>
        </is>
      </c>
      <c r="C14" s="30" t="n"/>
      <c r="D14" s="30" t="n"/>
      <c r="E14" s="3" t="n"/>
      <c r="F14" s="3" t="n"/>
    </row>
    <row r="15">
      <c r="A15" s="3" t="inlineStr">
        <is>
          <t>Pagato puntualmente</t>
        </is>
      </c>
      <c r="B15" s="3" t="inlineStr">
        <is>
          <t>Pagato entro la data di scadenza</t>
        </is>
      </c>
      <c r="C15" s="30" t="n"/>
      <c r="D15" s="30" t="n"/>
      <c r="E15" s="3" t="n"/>
      <c r="F15" s="3" t="n"/>
    </row>
    <row r="16">
      <c r="A16" s="3" t="inlineStr">
        <is>
          <t>Pagato in ritardo</t>
        </is>
      </c>
      <c r="B16" s="3" t="inlineStr">
        <is>
          <t>Pagato dopo la scadenza</t>
        </is>
      </c>
      <c r="C16" s="30" t="n"/>
      <c r="D16" s="30" t="n"/>
      <c r="E16" s="3" t="n"/>
      <c r="F16" s="3" t="n"/>
    </row>
    <row r="17">
      <c r="A17" s="3" t="inlineStr">
        <is>
          <t>Da pagare</t>
        </is>
      </c>
      <c r="B17" s="3" t="inlineStr">
        <is>
          <t>Nessun pagamento registrato</t>
        </is>
      </c>
      <c r="C17" s="30" t="n"/>
      <c r="D17" s="30" t="n"/>
      <c r="E17" s="3" t="n"/>
      <c r="F17" s="3" t="n"/>
    </row>
    <row r="18">
      <c r="A18" s="3" t="n"/>
      <c r="B18" s="3" t="n"/>
      <c r="C18" s="30" t="n"/>
      <c r="D18" s="30" t="n"/>
      <c r="E18" s="3" t="n"/>
      <c r="F18" s="3" t="n"/>
    </row>
    <row r="19">
      <c r="A19" s="3" t="n"/>
      <c r="B19" s="3" t="n"/>
      <c r="C19" s="30" t="n"/>
      <c r="D19" s="30" t="n"/>
      <c r="E19" s="3" t="n"/>
      <c r="F19" s="3" t="n"/>
    </row>
    <row r="20">
      <c r="A20" s="3" t="n"/>
      <c r="B20" s="3" t="n"/>
      <c r="C20" s="30" t="n"/>
      <c r="D20" s="30" t="n"/>
      <c r="E20" s="3" t="n"/>
      <c r="F20" s="3" t="n"/>
    </row>
    <row r="21">
      <c r="A21" s="3" t="n"/>
      <c r="B21" s="3" t="n"/>
      <c r="C21" s="30" t="n"/>
      <c r="D21" s="30" t="n"/>
      <c r="E21" s="3" t="n"/>
      <c r="F21" s="3" t="n"/>
    </row>
    <row r="22">
      <c r="A22" s="3" t="n"/>
      <c r="B22" s="3" t="n"/>
      <c r="C22" s="30" t="n"/>
      <c r="D22" s="30" t="n"/>
      <c r="E22" s="3" t="n"/>
      <c r="F22" s="3" t="n"/>
    </row>
    <row r="23">
      <c r="A23" s="3" t="n"/>
      <c r="B23" s="3" t="n"/>
      <c r="C23" s="30" t="n"/>
      <c r="D23" s="30" t="n"/>
      <c r="E23" s="3" t="n"/>
      <c r="F23" s="3" t="n"/>
    </row>
    <row r="24">
      <c r="A24" s="3" t="n"/>
      <c r="B24" s="3" t="n"/>
      <c r="C24" s="30" t="n"/>
      <c r="D24" s="30" t="n"/>
      <c r="E24" s="3" t="n"/>
      <c r="F24" s="3" t="n"/>
    </row>
    <row r="25">
      <c r="A25" s="3" t="n"/>
      <c r="B25" s="3" t="n"/>
      <c r="C25" s="30" t="n"/>
      <c r="D25" s="30" t="n"/>
      <c r="E25" s="3" t="n"/>
      <c r="F25" s="3" t="n"/>
    </row>
    <row r="26">
      <c r="A26" s="3" t="n"/>
      <c r="B26" s="3" t="n"/>
      <c r="C26" s="30" t="n"/>
      <c r="D26" s="30" t="n"/>
      <c r="E26" s="3" t="n"/>
      <c r="F26" s="3" t="n"/>
    </row>
    <row r="27">
      <c r="A27" s="3" t="n"/>
      <c r="B27" s="3" t="n"/>
      <c r="C27" s="30" t="n"/>
      <c r="D27" s="30" t="n"/>
      <c r="E27" s="3" t="n"/>
      <c r="F27" s="3" t="n"/>
    </row>
    <row r="28">
      <c r="A28" s="3" t="n"/>
      <c r="B28" s="3" t="n"/>
      <c r="C28" s="30" t="n"/>
      <c r="D28" s="30" t="n"/>
      <c r="E28" s="3" t="n"/>
      <c r="F28" s="3" t="n"/>
    </row>
    <row r="29">
      <c r="A29" s="3" t="n"/>
      <c r="B29" s="3" t="n"/>
      <c r="C29" s="30" t="n"/>
      <c r="D29" s="30" t="n"/>
      <c r="E29" s="3" t="n"/>
      <c r="F29" s="3" t="n"/>
    </row>
    <row r="30">
      <c r="A30" s="3" t="n"/>
      <c r="B30" s="3" t="n"/>
      <c r="C30" s="30" t="n"/>
      <c r="D30" s="30" t="n"/>
      <c r="E30" s="3" t="n"/>
      <c r="F30" s="3" t="n"/>
    </row>
    <row r="31">
      <c r="A31" s="3" t="n"/>
      <c r="B31" s="3" t="n"/>
      <c r="C31" s="30" t="n"/>
      <c r="D31" s="30" t="n"/>
      <c r="E31" s="3" t="n"/>
      <c r="F31" s="3" t="n"/>
    </row>
    <row r="32">
      <c r="A32" s="3" t="n"/>
      <c r="B32" s="3" t="n"/>
      <c r="C32" s="30" t="n"/>
      <c r="D32" s="30" t="n"/>
      <c r="E32" s="3" t="n"/>
      <c r="F32" s="3" t="n"/>
    </row>
    <row r="33">
      <c r="A33" s="3" t="n"/>
      <c r="B33" s="3" t="n"/>
      <c r="C33" s="30" t="n"/>
      <c r="D33" s="30" t="n"/>
      <c r="E33" s="3" t="n"/>
      <c r="F33" s="3" t="n"/>
    </row>
    <row r="34">
      <c r="A34" s="3" t="n"/>
      <c r="B34" s="3" t="n"/>
      <c r="C34" s="30" t="n"/>
      <c r="D34" s="30" t="n"/>
      <c r="E34" s="3" t="n"/>
      <c r="F34" s="3" t="n"/>
    </row>
    <row r="35">
      <c r="A35" s="3" t="n"/>
      <c r="B35" s="3" t="n"/>
      <c r="C35" s="30" t="n"/>
      <c r="D35" s="30" t="n"/>
      <c r="E35" s="3" t="n"/>
      <c r="F35" s="3" t="n"/>
    </row>
    <row r="36">
      <c r="A36" s="3" t="n"/>
      <c r="B36" s="3" t="n"/>
      <c r="C36" s="30" t="n"/>
      <c r="D36" s="30" t="n"/>
      <c r="E36" s="3" t="n"/>
      <c r="F36" s="3" t="n"/>
    </row>
    <row r="37">
      <c r="A37" s="3" t="n"/>
      <c r="B37" s="3" t="n"/>
      <c r="C37" s="30" t="n"/>
      <c r="D37" s="30" t="n"/>
      <c r="E37" s="3" t="n"/>
      <c r="F37" s="3" t="n"/>
    </row>
    <row r="38">
      <c r="A38" s="3" t="n"/>
      <c r="B38" s="3" t="n"/>
      <c r="C38" s="30" t="n"/>
      <c r="D38" s="30" t="n"/>
      <c r="E38" s="3" t="n"/>
      <c r="F38" s="3" t="n"/>
    </row>
    <row r="39">
      <c r="A39" s="3" t="n"/>
      <c r="B39" s="3" t="n"/>
      <c r="C39" s="30" t="n"/>
      <c r="D39" s="30" t="n"/>
      <c r="E39" s="3" t="n"/>
      <c r="F39" s="3" t="n"/>
    </row>
    <row r="40">
      <c r="A40" s="3" t="n"/>
      <c r="B40" s="3" t="n"/>
      <c r="C40" s="30" t="n"/>
      <c r="D40" s="30" t="n"/>
      <c r="E40" s="3" t="n"/>
      <c r="F40" s="3" t="n"/>
    </row>
    <row r="41">
      <c r="A41" s="3" t="n"/>
      <c r="B41" s="3" t="n"/>
      <c r="C41" s="30" t="n"/>
      <c r="D41" s="30" t="n"/>
      <c r="E41" s="3" t="n"/>
      <c r="F41" s="3" t="n"/>
    </row>
    <row r="42">
      <c r="A42" s="3" t="n"/>
      <c r="B42" s="3" t="n"/>
      <c r="C42" s="30" t="n"/>
      <c r="D42" s="30" t="n"/>
      <c r="E42" s="3" t="n"/>
      <c r="F42" s="3" t="n"/>
    </row>
    <row r="43">
      <c r="A43" s="3" t="n"/>
      <c r="B43" s="3" t="n"/>
      <c r="C43" s="30" t="n"/>
      <c r="D43" s="30" t="n"/>
      <c r="E43" s="3" t="n"/>
      <c r="F43" s="3" t="n"/>
    </row>
    <row r="44">
      <c r="A44" s="3" t="n"/>
      <c r="B44" s="3" t="n"/>
      <c r="C44" s="30" t="n"/>
      <c r="D44" s="30" t="n"/>
      <c r="E44" s="3" t="n"/>
      <c r="F44" s="3" t="n"/>
    </row>
    <row r="45">
      <c r="A45" s="3" t="n"/>
      <c r="B45" s="3" t="n"/>
      <c r="C45" s="30" t="n"/>
      <c r="D45" s="30" t="n"/>
      <c r="E45" s="3" t="n"/>
      <c r="F45" s="3" t="n"/>
    </row>
    <row r="46">
      <c r="A46" s="3" t="n"/>
      <c r="B46" s="3" t="n"/>
      <c r="C46" s="30" t="n"/>
      <c r="D46" s="30" t="n"/>
      <c r="E46" s="3" t="n"/>
      <c r="F46" s="3" t="n"/>
    </row>
    <row r="47">
      <c r="A47" s="3" t="n"/>
      <c r="B47" s="3" t="n"/>
      <c r="C47" s="30" t="n"/>
      <c r="D47" s="30" t="n"/>
      <c r="E47" s="3" t="n"/>
      <c r="F47" s="3" t="n"/>
    </row>
    <row r="48">
      <c r="A48" s="3" t="n"/>
      <c r="B48" s="3" t="n"/>
      <c r="C48" s="30" t="n"/>
      <c r="D48" s="30" t="n"/>
      <c r="E48" s="3" t="n"/>
      <c r="F48" s="3" t="n"/>
    </row>
    <row r="49">
      <c r="A49" s="3" t="n"/>
      <c r="B49" s="3" t="n"/>
      <c r="C49" s="30" t="n"/>
      <c r="D49" s="30" t="n"/>
      <c r="E49" s="3" t="n"/>
      <c r="F49" s="3" t="n"/>
    </row>
    <row r="50">
      <c r="A50" s="3" t="n"/>
      <c r="B50" s="3" t="n"/>
      <c r="C50" s="30" t="n"/>
      <c r="D50" s="30" t="n"/>
      <c r="E50" s="3" t="n"/>
      <c r="F50" s="3" t="n"/>
    </row>
    <row r="51">
      <c r="A51" s="3" t="n"/>
      <c r="B51" s="3" t="n"/>
      <c r="C51" s="30" t="n"/>
      <c r="D51" s="30" t="n"/>
      <c r="E51" s="3" t="n"/>
      <c r="F51" s="3" t="n"/>
    </row>
    <row r="52">
      <c r="A52" s="3" t="n"/>
      <c r="B52" s="3" t="n"/>
      <c r="C52" s="30" t="n"/>
      <c r="D52" s="30" t="n"/>
      <c r="E52" s="3" t="n"/>
      <c r="F52" s="3" t="n"/>
    </row>
    <row r="53">
      <c r="A53" s="3" t="n"/>
      <c r="B53" s="3" t="n"/>
      <c r="C53" s="30" t="n"/>
      <c r="D53" s="30" t="n"/>
      <c r="E53" s="3" t="n"/>
      <c r="F53" s="3" t="n"/>
    </row>
    <row r="54">
      <c r="A54" s="3" t="n"/>
      <c r="B54" s="3" t="n"/>
      <c r="C54" s="30" t="n"/>
      <c r="D54" s="30" t="n"/>
      <c r="E54" s="3" t="n"/>
      <c r="F54" s="3" t="n"/>
    </row>
    <row r="55">
      <c r="A55" s="3" t="n"/>
      <c r="B55" s="3" t="n"/>
      <c r="C55" s="30" t="n"/>
      <c r="D55" s="30" t="n"/>
      <c r="E55" s="3" t="n"/>
      <c r="F55" s="3" t="n"/>
    </row>
    <row r="56">
      <c r="A56" s="3" t="n"/>
      <c r="B56" s="3" t="n"/>
      <c r="C56" s="30" t="n"/>
      <c r="D56" s="30" t="n"/>
      <c r="E56" s="3" t="n"/>
      <c r="F56" s="3" t="n"/>
    </row>
    <row r="57">
      <c r="A57" s="3" t="n"/>
      <c r="B57" s="3" t="n"/>
      <c r="C57" s="30" t="n"/>
      <c r="D57" s="30" t="n"/>
      <c r="E57" s="3" t="n"/>
      <c r="F57" s="3" t="n"/>
    </row>
    <row r="58">
      <c r="A58" s="3" t="n"/>
      <c r="B58" s="3" t="n"/>
      <c r="C58" s="30" t="n"/>
      <c r="D58" s="30" t="n"/>
      <c r="E58" s="3" t="n"/>
      <c r="F58" s="3" t="n"/>
    </row>
    <row r="59">
      <c r="A59" s="3" t="n"/>
      <c r="B59" s="3" t="n"/>
      <c r="C59" s="30" t="n"/>
      <c r="D59" s="30" t="n"/>
      <c r="E59" s="3" t="n"/>
      <c r="F59" s="3" t="n"/>
    </row>
    <row r="60">
      <c r="A60" s="3" t="n"/>
      <c r="B60" s="3" t="n"/>
      <c r="C60" s="30" t="n"/>
      <c r="D60" s="30" t="n"/>
      <c r="E60" s="3" t="n"/>
      <c r="F60" s="3" t="n"/>
    </row>
    <row r="61">
      <c r="A61" s="3" t="n"/>
      <c r="B61" s="3" t="n"/>
      <c r="C61" s="30" t="n"/>
      <c r="D61" s="30" t="n"/>
      <c r="E61" s="3" t="n"/>
      <c r="F61" s="3" t="n"/>
    </row>
    <row r="62">
      <c r="A62" s="3" t="n"/>
      <c r="B62" s="3" t="n"/>
      <c r="C62" s="30" t="n"/>
      <c r="D62" s="30" t="n"/>
      <c r="E62" s="3" t="n"/>
      <c r="F62" s="3" t="n"/>
    </row>
    <row r="63">
      <c r="A63" s="3" t="n"/>
      <c r="B63" s="3" t="n"/>
      <c r="C63" s="30" t="n"/>
      <c r="D63" s="30" t="n"/>
      <c r="E63" s="3" t="n"/>
      <c r="F63" s="3" t="n"/>
    </row>
    <row r="64">
      <c r="A64" s="3" t="n"/>
      <c r="B64" s="3" t="n"/>
      <c r="C64" s="30" t="n"/>
      <c r="D64" s="30" t="n"/>
      <c r="E64" s="3" t="n"/>
      <c r="F64" s="3" t="n"/>
    </row>
    <row r="65">
      <c r="A65" s="3" t="n"/>
      <c r="B65" s="3" t="n"/>
      <c r="C65" s="30" t="n"/>
      <c r="D65" s="30" t="n"/>
      <c r="E65" s="3" t="n"/>
      <c r="F65" s="3" t="n"/>
    </row>
    <row r="66">
      <c r="A66" s="3" t="n"/>
      <c r="B66" s="3" t="n"/>
      <c r="C66" s="30" t="n"/>
      <c r="D66" s="30" t="n"/>
      <c r="E66" s="3" t="n"/>
      <c r="F66" s="3" t="n"/>
    </row>
    <row r="67">
      <c r="A67" s="3" t="n"/>
      <c r="B67" s="3" t="n"/>
      <c r="C67" s="30" t="n"/>
      <c r="D67" s="30" t="n"/>
      <c r="E67" s="3" t="n"/>
      <c r="F67" s="3" t="n"/>
    </row>
    <row r="68">
      <c r="A68" s="3" t="n"/>
      <c r="B68" s="3" t="n"/>
      <c r="C68" s="30" t="n"/>
      <c r="D68" s="30" t="n"/>
      <c r="E68" s="3" t="n"/>
      <c r="F68" s="3" t="n"/>
    </row>
    <row r="69">
      <c r="A69" s="3" t="n"/>
      <c r="B69" s="3" t="n"/>
      <c r="C69" s="30" t="n"/>
      <c r="D69" s="30" t="n"/>
      <c r="E69" s="3" t="n"/>
      <c r="F69" s="3" t="n"/>
    </row>
    <row r="70">
      <c r="A70" s="3" t="n"/>
      <c r="B70" s="3" t="n"/>
      <c r="C70" s="30" t="n"/>
      <c r="D70" s="30" t="n"/>
      <c r="E70" s="3" t="n"/>
      <c r="F70" s="3" t="n"/>
    </row>
    <row r="71">
      <c r="A71" s="3" t="n"/>
      <c r="B71" s="3" t="n"/>
      <c r="C71" s="30" t="n"/>
      <c r="D71" s="30" t="n"/>
      <c r="E71" s="3" t="n"/>
      <c r="F71" s="3" t="n"/>
    </row>
    <row r="72">
      <c r="A72" s="3" t="n"/>
      <c r="B72" s="3" t="n"/>
      <c r="C72" s="30" t="n"/>
      <c r="D72" s="30" t="n"/>
      <c r="E72" s="3" t="n"/>
      <c r="F72" s="3" t="n"/>
    </row>
    <row r="73">
      <c r="A73" s="3" t="n"/>
      <c r="B73" s="3" t="n"/>
      <c r="C73" s="30" t="n"/>
      <c r="D73" s="30" t="n"/>
      <c r="E73" s="3" t="n"/>
      <c r="F73" s="3" t="n"/>
    </row>
    <row r="74">
      <c r="A74" s="3" t="n"/>
      <c r="B74" s="3" t="n"/>
      <c r="C74" s="30" t="n"/>
      <c r="D74" s="30" t="n"/>
      <c r="E74" s="3" t="n"/>
      <c r="F74" s="3" t="n"/>
    </row>
    <row r="75">
      <c r="A75" s="3" t="n"/>
      <c r="B75" s="3" t="n"/>
      <c r="C75" s="30" t="n"/>
      <c r="D75" s="30" t="n"/>
      <c r="E75" s="3" t="n"/>
      <c r="F75" s="3" t="n"/>
    </row>
    <row r="76">
      <c r="A76" s="3" t="n"/>
      <c r="B76" s="3" t="n"/>
      <c r="C76" s="30" t="n"/>
      <c r="D76" s="30" t="n"/>
      <c r="E76" s="3" t="n"/>
      <c r="F76" s="3" t="n"/>
    </row>
    <row r="77">
      <c r="A77" s="3" t="n"/>
      <c r="B77" s="3" t="n"/>
      <c r="C77" s="30" t="n"/>
      <c r="D77" s="30" t="n"/>
      <c r="E77" s="3" t="n"/>
      <c r="F77" s="3" t="n"/>
    </row>
    <row r="78">
      <c r="A78" s="3" t="n"/>
      <c r="B78" s="3" t="n"/>
      <c r="C78" s="30" t="n"/>
      <c r="D78" s="30" t="n"/>
      <c r="E78" s="3" t="n"/>
      <c r="F78" s="3" t="n"/>
    </row>
    <row r="79">
      <c r="A79" s="3" t="n"/>
      <c r="B79" s="3" t="n"/>
      <c r="C79" s="30" t="n"/>
      <c r="D79" s="30" t="n"/>
      <c r="E79" s="3" t="n"/>
      <c r="F79" s="3" t="n"/>
    </row>
    <row r="80">
      <c r="A80" s="3" t="n"/>
      <c r="B80" s="3" t="n"/>
      <c r="C80" s="30" t="n"/>
      <c r="D80" s="30" t="n"/>
      <c r="E80" s="3" t="n"/>
      <c r="F80" s="3" t="n"/>
    </row>
    <row r="81">
      <c r="A81" s="3" t="n"/>
      <c r="B81" s="3" t="n"/>
      <c r="C81" s="30" t="n"/>
      <c r="D81" s="30" t="n"/>
      <c r="E81" s="3" t="n"/>
      <c r="F81" s="3" t="n"/>
    </row>
    <row r="82">
      <c r="A82" s="3" t="n"/>
      <c r="B82" s="3" t="n"/>
      <c r="C82" s="30" t="n"/>
      <c r="D82" s="30" t="n"/>
      <c r="E82" s="3" t="n"/>
      <c r="F82" s="3" t="n"/>
    </row>
    <row r="83">
      <c r="A83" s="3" t="n"/>
      <c r="B83" s="3" t="n"/>
      <c r="C83" s="30" t="n"/>
      <c r="D83" s="30" t="n"/>
      <c r="E83" s="3" t="n"/>
      <c r="F83" s="3" t="n"/>
    </row>
    <row r="84">
      <c r="A84" s="3" t="n"/>
      <c r="B84" s="3" t="n"/>
      <c r="C84" s="30" t="n"/>
      <c r="D84" s="30" t="n"/>
      <c r="E84" s="3" t="n"/>
      <c r="F84" s="3" t="n"/>
    </row>
    <row r="85">
      <c r="A85" s="3" t="n"/>
      <c r="B85" s="3" t="n"/>
      <c r="C85" s="30" t="n"/>
      <c r="D85" s="30" t="n"/>
      <c r="E85" s="3" t="n"/>
      <c r="F85" s="3" t="n"/>
    </row>
    <row r="86">
      <c r="A86" s="3" t="n"/>
      <c r="B86" s="3" t="n"/>
      <c r="C86" s="30" t="n"/>
      <c r="D86" s="30" t="n"/>
      <c r="E86" s="3" t="n"/>
      <c r="F86" s="3" t="n"/>
    </row>
    <row r="87">
      <c r="A87" s="3" t="n"/>
      <c r="B87" s="3" t="n"/>
      <c r="C87" s="30" t="n"/>
      <c r="D87" s="30" t="n"/>
      <c r="E87" s="3" t="n"/>
      <c r="F87" s="3" t="n"/>
    </row>
    <row r="88">
      <c r="A88" s="3" t="n"/>
      <c r="B88" s="3" t="n"/>
      <c r="C88" s="30" t="n"/>
      <c r="D88" s="30" t="n"/>
      <c r="E88" s="3" t="n"/>
      <c r="F88" s="3" t="n"/>
    </row>
    <row r="89">
      <c r="A89" s="3" t="n"/>
      <c r="B89" s="3" t="n"/>
      <c r="C89" s="30" t="n"/>
      <c r="D89" s="30" t="n"/>
      <c r="E89" s="3" t="n"/>
      <c r="F89" s="3" t="n"/>
    </row>
    <row r="90">
      <c r="A90" s="3" t="n"/>
      <c r="B90" s="3" t="n"/>
      <c r="C90" s="30" t="n"/>
      <c r="D90" s="30" t="n"/>
      <c r="E90" s="3" t="n"/>
      <c r="F90" s="3" t="n"/>
    </row>
    <row r="91">
      <c r="A91" s="3" t="n"/>
      <c r="B91" s="3" t="n"/>
      <c r="C91" s="30" t="n"/>
      <c r="D91" s="30" t="n"/>
      <c r="E91" s="3" t="n"/>
      <c r="F91" s="3" t="n"/>
    </row>
    <row r="92">
      <c r="A92" s="3" t="n"/>
      <c r="B92" s="3" t="n"/>
      <c r="C92" s="30" t="n"/>
      <c r="D92" s="30" t="n"/>
      <c r="E92" s="3" t="n"/>
      <c r="F92" s="3" t="n"/>
    </row>
    <row r="93">
      <c r="A93" s="3" t="n"/>
      <c r="B93" s="3" t="n"/>
      <c r="C93" s="30" t="n"/>
      <c r="D93" s="30" t="n"/>
      <c r="E93" s="3" t="n"/>
      <c r="F93" s="3" t="n"/>
    </row>
    <row r="94">
      <c r="A94" s="3" t="n"/>
      <c r="B94" s="3" t="n"/>
      <c r="C94" s="30" t="n"/>
      <c r="D94" s="30" t="n"/>
      <c r="E94" s="3" t="n"/>
      <c r="F94" s="3" t="n"/>
    </row>
    <row r="95">
      <c r="A95" s="3" t="n"/>
      <c r="B95" s="3" t="n"/>
      <c r="C95" s="30" t="n"/>
      <c r="D95" s="30" t="n"/>
      <c r="E95" s="3" t="n"/>
      <c r="F95" s="3" t="n"/>
    </row>
    <row r="96">
      <c r="A96" s="3" t="n"/>
      <c r="B96" s="3" t="n"/>
      <c r="C96" s="30" t="n"/>
      <c r="D96" s="30" t="n"/>
      <c r="E96" s="3" t="n"/>
      <c r="F96" s="3" t="n"/>
    </row>
    <row r="97">
      <c r="A97" s="3" t="n"/>
      <c r="B97" s="3" t="n"/>
      <c r="C97" s="30" t="n"/>
      <c r="D97" s="30" t="n"/>
      <c r="E97" s="3" t="n"/>
      <c r="F97" s="3" t="n"/>
    </row>
    <row r="98">
      <c r="A98" s="3" t="n"/>
      <c r="B98" s="3" t="n"/>
      <c r="C98" s="30" t="n"/>
      <c r="D98" s="30" t="n"/>
      <c r="E98" s="3" t="n"/>
      <c r="F98" s="3" t="n"/>
    </row>
    <row r="99">
      <c r="A99" s="3" t="n"/>
      <c r="B99" s="3" t="n"/>
      <c r="C99" s="30" t="n"/>
      <c r="D99" s="30" t="n"/>
      <c r="E99" s="3" t="n"/>
      <c r="F99" s="3" t="n"/>
    </row>
    <row r="100">
      <c r="A100" s="3" t="n"/>
      <c r="B100" s="3" t="n"/>
      <c r="C100" s="30" t="n"/>
      <c r="D100" s="30" t="n"/>
      <c r="E100" s="3" t="n"/>
      <c r="F100" s="3" t="n"/>
    </row>
    <row r="101">
      <c r="A101" s="3" t="n"/>
      <c r="B101" s="3" t="n"/>
      <c r="C101" s="30" t="n"/>
      <c r="D101" s="30" t="n"/>
      <c r="E101" s="3" t="n"/>
      <c r="F101" s="3" t="n"/>
    </row>
  </sheetData>
  <autoFilter ref="A1:F1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4" customWidth="1" min="7" max="7"/>
    <col width="18" customWidth="1" min="8" max="8"/>
    <col width="18" customWidth="1" min="9" max="9"/>
    <col width="22" customWidth="1" min="11" max="11"/>
    <col width="12" customWidth="1" min="12" max="12"/>
  </cols>
  <sheetData>
    <row r="1">
      <c r="A1" s="13" t="inlineStr">
        <is>
          <t>Riepilogo TARI immobili affittati 2026</t>
        </is>
      </c>
    </row>
    <row r="2"/>
    <row r="3">
      <c r="A3" s="14" t="inlineStr">
        <is>
          <t>Totale TARI lorda</t>
        </is>
      </c>
      <c r="B3" s="31">
        <f>SUM('Registro TARI'!R2:R101)</f>
        <v/>
      </c>
    </row>
    <row r="4">
      <c r="A4" s="16" t="inlineStr">
        <is>
          <t>Totale riduzioni</t>
        </is>
      </c>
      <c r="B4" s="32">
        <f>SUM('Registro TARI'!T2:T101)</f>
        <v/>
      </c>
    </row>
    <row r="5">
      <c r="A5" s="14" t="inlineStr">
        <is>
          <t>Totale TARI netta</t>
        </is>
      </c>
      <c r="B5" s="31">
        <f>SUM('Registro TARI'!U2:U101)</f>
        <v/>
      </c>
    </row>
    <row r="6">
      <c r="A6" s="16" t="inlineStr">
        <is>
          <t>Totale quota inquilini</t>
        </is>
      </c>
      <c r="B6" s="32">
        <f>SUM('Registro TARI'!W2:W101)</f>
        <v/>
      </c>
    </row>
    <row r="7">
      <c r="A7" s="14" t="inlineStr">
        <is>
          <t>Totale quota proprietari</t>
        </is>
      </c>
      <c r="B7" s="31">
        <f>SUM('Registro TARI'!X2:X101)</f>
        <v/>
      </c>
    </row>
    <row r="8">
      <c r="A8" s="16" t="inlineStr">
        <is>
          <t>Media TARI per immobile</t>
        </is>
      </c>
      <c r="B8" s="32">
        <f>IFERROR(AVERAGE('Registro TARI'!U2:U101),0)</f>
        <v/>
      </c>
    </row>
    <row r="9">
      <c r="A9" s="14" t="inlineStr">
        <is>
          <t>Numero avvisi</t>
        </is>
      </c>
      <c r="B9" s="18">
        <f>COUNTIF('Registro TARI'!A2:A101,"&lt;&gt;")</f>
        <v/>
      </c>
    </row>
    <row r="10">
      <c r="A10" s="16" t="inlineStr">
        <is>
          <t>Avvisi da pagare</t>
        </is>
      </c>
      <c r="B10" s="19">
        <f>COUNTIF('Registro TARI'!Z2:Z101,"Da pagare")</f>
        <v/>
      </c>
    </row>
    <row r="11">
      <c r="A11" s="14" t="inlineStr">
        <is>
          <t>Percentuale pagata puntualmente</t>
        </is>
      </c>
      <c r="B11" s="33">
        <f>IFERROR(COUNTIF('Registro TARI'!Z2:Z101,"Pagato puntualmente")/COUNTA('Registro TARI'!A2:A101),0)</f>
        <v/>
      </c>
    </row>
    <row r="12">
      <c r="B12" s="21">
        <f>IF(A12="","","")</f>
        <v/>
      </c>
    </row>
    <row r="13">
      <c r="B13" s="21">
        <f>IF(A13="","","")</f>
        <v/>
      </c>
    </row>
    <row r="14">
      <c r="B14" s="21">
        <f>IF(A14="","","")</f>
        <v/>
      </c>
      <c r="H14" s="1" t="inlineStr">
        <is>
          <t>Comune</t>
        </is>
      </c>
      <c r="I14" s="1" t="inlineStr">
        <is>
          <t>TARI netta</t>
        </is>
      </c>
      <c r="K14" s="1" t="inlineStr">
        <is>
          <t>Stato pagamento</t>
        </is>
      </c>
      <c r="L14" s="1" t="inlineStr">
        <is>
          <t>Conteggio</t>
        </is>
      </c>
    </row>
    <row r="15">
      <c r="B15" s="21">
        <f>IF(A15="","","")</f>
        <v/>
      </c>
      <c r="H15" s="22" t="inlineStr">
        <is>
          <t>Milano</t>
        </is>
      </c>
      <c r="I15" s="34">
        <f>IF(H15="","",SUMIF('Registro TARI'!$B$2:$B$101,H15,'Registro TARI'!$U$2:$U$101))</f>
        <v/>
      </c>
      <c r="K15" s="24" t="inlineStr">
        <is>
          <t>Pagato</t>
        </is>
      </c>
      <c r="L15" s="24">
        <f>IF(K15="","",COUNTIF('Registro TARI'!$Z$2:$Z$101,K15))</f>
        <v/>
      </c>
    </row>
    <row r="16">
      <c r="B16" s="21">
        <f>IF(A16="","","")</f>
        <v/>
      </c>
      <c r="H16" s="22" t="inlineStr">
        <is>
          <t>Roma</t>
        </is>
      </c>
      <c r="I16" s="34">
        <f>IF(H16="","",SUMIF('Registro TARI'!$B$2:$B$101,H16,'Registro TARI'!$U$2:$U$101))</f>
        <v/>
      </c>
      <c r="K16" s="24" t="inlineStr">
        <is>
          <t>Pagato puntualmente</t>
        </is>
      </c>
      <c r="L16" s="24">
        <f>IF(K16="","",COUNTIF('Registro TARI'!$Z$2:$Z$101,K16))</f>
        <v/>
      </c>
    </row>
    <row r="17">
      <c r="B17" s="21">
        <f>IF(A17="","","")</f>
        <v/>
      </c>
      <c r="H17" s="22" t="inlineStr">
        <is>
          <t>Torino</t>
        </is>
      </c>
      <c r="I17" s="34">
        <f>IF(H17="","",SUMIF('Registro TARI'!$B$2:$B$101,H17,'Registro TARI'!$U$2:$U$101))</f>
        <v/>
      </c>
      <c r="K17" s="24" t="inlineStr">
        <is>
          <t>Pagato in ritardo</t>
        </is>
      </c>
      <c r="L17" s="24">
        <f>IF(K17="","",COUNTIF('Registro TARI'!$Z$2:$Z$101,K17))</f>
        <v/>
      </c>
    </row>
    <row r="18">
      <c r="B18" s="21">
        <f>IF(A18="","","")</f>
        <v/>
      </c>
      <c r="H18" s="22" t="inlineStr">
        <is>
          <t>Bologna</t>
        </is>
      </c>
      <c r="I18" s="34">
        <f>IF(H18="","",SUMIF('Registro TARI'!$B$2:$B$101,H18,'Registro TARI'!$U$2:$U$101))</f>
        <v/>
      </c>
      <c r="K18" s="24" t="inlineStr">
        <is>
          <t>Da pagare</t>
        </is>
      </c>
      <c r="L18" s="24">
        <f>IF(K18="","",COUNTIF('Registro TARI'!$Z$2:$Z$101,K18))</f>
        <v/>
      </c>
    </row>
    <row r="19">
      <c r="B19" s="21">
        <f>IF(A19="","","")</f>
        <v/>
      </c>
      <c r="H19" s="22" t="inlineStr">
        <is>
          <t>Firenze</t>
        </is>
      </c>
      <c r="I19" s="34">
        <f>IF(H19="","",SUMIF('Registro TARI'!$B$2:$B$101,H19,'Registro TARI'!$U$2:$U$101))</f>
        <v/>
      </c>
      <c r="K19" s="24" t="n"/>
      <c r="L19" s="24">
        <f>IF(K19="","",COUNTIF('Registro TARI'!$Z$2:$Z$101,K19))</f>
        <v/>
      </c>
    </row>
    <row r="20">
      <c r="B20" s="21">
        <f>IF(A20="","","")</f>
        <v/>
      </c>
      <c r="H20" s="22" t="inlineStr">
        <is>
          <t>Napoli</t>
        </is>
      </c>
      <c r="I20" s="34">
        <f>IF(H20="","",SUMIF('Registro TARI'!$B$2:$B$101,H20,'Registro TARI'!$U$2:$U$101))</f>
        <v/>
      </c>
      <c r="K20" s="24" t="n"/>
      <c r="L20" s="24">
        <f>IF(K20="","",COUNTIF('Registro TARI'!$Z$2:$Z$101,K20))</f>
        <v/>
      </c>
    </row>
    <row r="21">
      <c r="B21" s="21">
        <f>IF(A21="","","")</f>
        <v/>
      </c>
      <c r="H21" s="22" t="inlineStr">
        <is>
          <t>Genova</t>
        </is>
      </c>
      <c r="I21" s="34">
        <f>IF(H21="","",SUMIF('Registro TARI'!$B$2:$B$101,H21,'Registro TARI'!$U$2:$U$101))</f>
        <v/>
      </c>
      <c r="K21" s="24" t="n"/>
      <c r="L21" s="24">
        <f>IF(K21="","",COUNTIF('Registro TARI'!$Z$2:$Z$101,K21))</f>
        <v/>
      </c>
    </row>
    <row r="22">
      <c r="B22" s="21">
        <f>IF(A22="","","")</f>
        <v/>
      </c>
      <c r="H22" s="22" t="inlineStr">
        <is>
          <t>Verona</t>
        </is>
      </c>
      <c r="I22" s="34">
        <f>IF(H22="","",SUMIF('Registro TARI'!$B$2:$B$101,H22,'Registro TARI'!$U$2:$U$101))</f>
        <v/>
      </c>
      <c r="K22" s="24" t="n"/>
      <c r="L22" s="24">
        <f>IF(K22="","",COUNTIF('Registro TARI'!$Z$2:$Z$101,K22))</f>
        <v/>
      </c>
    </row>
    <row r="23">
      <c r="B23" s="21">
        <f>IF(A23="","","")</f>
        <v/>
      </c>
      <c r="H23" s="22" t="n"/>
      <c r="I23" s="34">
        <f>IF(H23="","",SUMIF('Registro TARI'!$B$2:$B$101,H23,'Registro TARI'!$U$2:$U$101))</f>
        <v/>
      </c>
      <c r="K23" s="24" t="n"/>
      <c r="L23" s="24">
        <f>IF(K23="","",COUNTIF('Registro TARI'!$Z$2:$Z$101,K23))</f>
        <v/>
      </c>
    </row>
    <row r="24">
      <c r="B24" s="21">
        <f>IF(A24="","","")</f>
        <v/>
      </c>
      <c r="H24" s="22" t="n"/>
      <c r="I24" s="34">
        <f>IF(H24="","",SUMIF('Registro TARI'!$B$2:$B$101,H24,'Registro TARI'!$U$2:$U$101))</f>
        <v/>
      </c>
      <c r="K24" s="24" t="n"/>
      <c r="L24" s="24">
        <f>IF(K24="","",COUNTIF('Registro TARI'!$Z$2:$Z$101,K24))</f>
        <v/>
      </c>
    </row>
    <row r="25">
      <c r="B25" s="21">
        <f>IF(A25="","","")</f>
        <v/>
      </c>
      <c r="H25" s="22" t="n"/>
      <c r="I25" s="34">
        <f>IF(H25="","",SUMIF('Registro TARI'!$B$2:$B$101,H25,'Registro TARI'!$U$2:$U$101))</f>
        <v/>
      </c>
      <c r="K25" s="24" t="n"/>
      <c r="L25" s="24">
        <f>IF(K25="","",COUNTIF('Registro TARI'!$Z$2:$Z$101,K25))</f>
        <v/>
      </c>
    </row>
    <row r="26">
      <c r="B26" s="21">
        <f>IF(A26="","","")</f>
        <v/>
      </c>
      <c r="H26" s="22" t="n"/>
      <c r="I26" s="34">
        <f>IF(H26="","",SUMIF('Registro TARI'!$B$2:$B$101,H26,'Registro TARI'!$U$2:$U$101))</f>
        <v/>
      </c>
      <c r="K26" s="24" t="n"/>
      <c r="L26" s="24">
        <f>IF(K26="","",COUNTIF('Registro TARI'!$Z$2:$Z$101,K26))</f>
        <v/>
      </c>
    </row>
    <row r="27">
      <c r="B27" s="21">
        <f>IF(A27="","","")</f>
        <v/>
      </c>
      <c r="H27" s="22" t="n"/>
      <c r="I27" s="34">
        <f>IF(H27="","",SUMIF('Registro TARI'!$B$2:$B$101,H27,'Registro TARI'!$U$2:$U$101))</f>
        <v/>
      </c>
      <c r="K27" s="24" t="n"/>
      <c r="L27" s="24">
        <f>IF(K27="","",COUNTIF('Registro TARI'!$Z$2:$Z$101,K27))</f>
        <v/>
      </c>
    </row>
    <row r="28">
      <c r="B28" s="21">
        <f>IF(A28="","","")</f>
        <v/>
      </c>
      <c r="H28" s="22" t="n"/>
      <c r="I28" s="34">
        <f>IF(H28="","",SUMIF('Registro TARI'!$B$2:$B$101,H28,'Registro TARI'!$U$2:$U$101))</f>
        <v/>
      </c>
      <c r="K28" s="24" t="n"/>
      <c r="L28" s="24">
        <f>IF(K28="","",COUNTIF('Registro TARI'!$Z$2:$Z$101,K28))</f>
        <v/>
      </c>
    </row>
    <row r="29">
      <c r="B29" s="21">
        <f>IF(A29="","","")</f>
        <v/>
      </c>
      <c r="H29" s="22" t="n"/>
      <c r="I29" s="34">
        <f>IF(H29="","",SUMIF('Registro TARI'!$B$2:$B$101,H29,'Registro TARI'!$U$2:$U$101))</f>
        <v/>
      </c>
      <c r="K29" s="24" t="n"/>
      <c r="L29" s="24">
        <f>IF(K29="","",COUNTIF('Registro TARI'!$Z$2:$Z$101,K29))</f>
        <v/>
      </c>
    </row>
    <row r="30">
      <c r="B30" s="21">
        <f>IF(A30="","","")</f>
        <v/>
      </c>
      <c r="H30" s="22" t="n"/>
      <c r="I30" s="34">
        <f>IF(H30="","",SUMIF('Registro TARI'!$B$2:$B$101,H30,'Registro TARI'!$U$2:$U$101))</f>
        <v/>
      </c>
      <c r="K30" s="24" t="n"/>
      <c r="L30" s="24">
        <f>IF(K30="","",COUNTIF('Registro TARI'!$Z$2:$Z$101,K30))</f>
        <v/>
      </c>
    </row>
    <row r="31">
      <c r="B31" s="21">
        <f>IF(A31="","","")</f>
        <v/>
      </c>
      <c r="H31" s="22" t="n"/>
      <c r="I31" s="34">
        <f>IF(H31="","",SUMIF('Registro TARI'!$B$2:$B$101,H31,'Registro TARI'!$U$2:$U$101))</f>
        <v/>
      </c>
      <c r="K31" s="24" t="n"/>
      <c r="L31" s="24">
        <f>IF(K31="","",COUNTIF('Registro TARI'!$Z$2:$Z$101,K31))</f>
        <v/>
      </c>
    </row>
    <row r="32">
      <c r="B32" s="21">
        <f>IF(A32="","","")</f>
        <v/>
      </c>
      <c r="H32" s="22" t="n"/>
      <c r="I32" s="34">
        <f>IF(H32="","",SUMIF('Registro TARI'!$B$2:$B$101,H32,'Registro TARI'!$U$2:$U$101))</f>
        <v/>
      </c>
      <c r="K32" s="24" t="n"/>
      <c r="L32" s="24">
        <f>IF(K32="","",COUNTIF('Registro TARI'!$Z$2:$Z$101,K32))</f>
        <v/>
      </c>
    </row>
    <row r="33">
      <c r="B33" s="21">
        <f>IF(A33="","","")</f>
        <v/>
      </c>
      <c r="H33" s="22" t="n"/>
      <c r="I33" s="34">
        <f>IF(H33="","",SUMIF('Registro TARI'!$B$2:$B$101,H33,'Registro TARI'!$U$2:$U$101))</f>
        <v/>
      </c>
      <c r="K33" s="24" t="n"/>
      <c r="L33" s="24">
        <f>IF(K33="","",COUNTIF('Registro TARI'!$Z$2:$Z$101,K33))</f>
        <v/>
      </c>
    </row>
    <row r="34">
      <c r="B34" s="21">
        <f>IF(A34="","","")</f>
        <v/>
      </c>
      <c r="H34" s="22" t="n"/>
      <c r="I34" s="34">
        <f>IF(H34="","",SUMIF('Registro TARI'!$B$2:$B$101,H34,'Registro TARI'!$U$2:$U$101))</f>
        <v/>
      </c>
      <c r="K34" s="24" t="n"/>
      <c r="L34" s="24">
        <f>IF(K34="","",COUNTIF('Registro TARI'!$Z$2:$Z$101,K34))</f>
        <v/>
      </c>
    </row>
    <row r="35">
      <c r="B35" s="21">
        <f>IF(A35="","","")</f>
        <v/>
      </c>
      <c r="H35" s="22" t="n"/>
      <c r="I35" s="34">
        <f>IF(H35="","",SUMIF('Registro TARI'!$B$2:$B$101,H35,'Registro TARI'!$U$2:$U$101))</f>
        <v/>
      </c>
      <c r="K35" s="24" t="n"/>
      <c r="L35" s="24">
        <f>IF(K35="","",COUNTIF('Registro TARI'!$Z$2:$Z$101,K35))</f>
        <v/>
      </c>
    </row>
    <row r="36">
      <c r="B36" s="21">
        <f>IF(A36="","","")</f>
        <v/>
      </c>
      <c r="H36" s="22" t="n"/>
      <c r="I36" s="34">
        <f>IF(H36="","",SUMIF('Registro TARI'!$B$2:$B$101,H36,'Registro TARI'!$U$2:$U$101))</f>
        <v/>
      </c>
      <c r="K36" s="24" t="n"/>
      <c r="L36" s="24">
        <f>IF(K36="","",COUNTIF('Registro TARI'!$Z$2:$Z$101,K36))</f>
        <v/>
      </c>
    </row>
    <row r="37">
      <c r="B37" s="21">
        <f>IF(A37="","","")</f>
        <v/>
      </c>
      <c r="H37" s="22" t="n"/>
      <c r="I37" s="34">
        <f>IF(H37="","",SUMIF('Registro TARI'!$B$2:$B$101,H37,'Registro TARI'!$U$2:$U$101))</f>
        <v/>
      </c>
      <c r="K37" s="24" t="n"/>
      <c r="L37" s="24">
        <f>IF(K37="","",COUNTIF('Registro TARI'!$Z$2:$Z$101,K37))</f>
        <v/>
      </c>
    </row>
    <row r="38">
      <c r="B38" s="21">
        <f>IF(A38="","","")</f>
        <v/>
      </c>
      <c r="H38" s="22" t="n"/>
      <c r="I38" s="34">
        <f>IF(H38="","",SUMIF('Registro TARI'!$B$2:$B$101,H38,'Registro TARI'!$U$2:$U$101))</f>
        <v/>
      </c>
      <c r="K38" s="24" t="n"/>
      <c r="L38" s="24">
        <f>IF(K38="","",COUNTIF('Registro TARI'!$Z$2:$Z$101,K38))</f>
        <v/>
      </c>
    </row>
    <row r="39">
      <c r="B39" s="21">
        <f>IF(A39="","","")</f>
        <v/>
      </c>
      <c r="H39" s="22" t="n"/>
      <c r="I39" s="34">
        <f>IF(H39="","",SUMIF('Registro TARI'!$B$2:$B$101,H39,'Registro TARI'!$U$2:$U$101))</f>
        <v/>
      </c>
      <c r="K39" s="24" t="n"/>
      <c r="L39" s="24">
        <f>IF(K39="","",COUNTIF('Registro TARI'!$Z$2:$Z$101,K39))</f>
        <v/>
      </c>
    </row>
    <row r="40">
      <c r="B40" s="21">
        <f>IF(A40="","","")</f>
        <v/>
      </c>
      <c r="H40" s="22" t="n"/>
      <c r="I40" s="34">
        <f>IF(H40="","",SUMIF('Registro TARI'!$B$2:$B$101,H40,'Registro TARI'!$U$2:$U$101))</f>
        <v/>
      </c>
      <c r="K40" s="24" t="n"/>
      <c r="L40" s="24">
        <f>IF(K40="","",COUNTIF('Registro TARI'!$Z$2:$Z$101,K40))</f>
        <v/>
      </c>
    </row>
    <row r="41">
      <c r="B41" s="21">
        <f>IF(A41="","","")</f>
        <v/>
      </c>
      <c r="H41" s="22" t="n"/>
      <c r="I41" s="34">
        <f>IF(H41="","",SUMIF('Registro TARI'!$B$2:$B$101,H41,'Registro TARI'!$U$2:$U$101))</f>
        <v/>
      </c>
      <c r="K41" s="24" t="n"/>
      <c r="L41" s="24">
        <f>IF(K41="","",COUNTIF('Registro TARI'!$Z$2:$Z$101,K41))</f>
        <v/>
      </c>
    </row>
    <row r="42">
      <c r="B42" s="21">
        <f>IF(A42="","","")</f>
        <v/>
      </c>
      <c r="H42" s="22" t="n"/>
      <c r="I42" s="34">
        <f>IF(H42="","",SUMIF('Registro TARI'!$B$2:$B$101,H42,'Registro TARI'!$U$2:$U$101))</f>
        <v/>
      </c>
      <c r="K42" s="24" t="n"/>
      <c r="L42" s="24">
        <f>IF(K42="","",COUNTIF('Registro TARI'!$Z$2:$Z$101,K42))</f>
        <v/>
      </c>
    </row>
    <row r="43">
      <c r="B43" s="21">
        <f>IF(A43="","","")</f>
        <v/>
      </c>
      <c r="H43" s="22" t="n"/>
      <c r="I43" s="34">
        <f>IF(H43="","",SUMIF('Registro TARI'!$B$2:$B$101,H43,'Registro TARI'!$U$2:$U$101))</f>
        <v/>
      </c>
      <c r="K43" s="24" t="n"/>
      <c r="L43" s="24">
        <f>IF(K43="","",COUNTIF('Registro TARI'!$Z$2:$Z$101,K43))</f>
        <v/>
      </c>
    </row>
    <row r="44">
      <c r="B44" s="21">
        <f>IF(A44="","","")</f>
        <v/>
      </c>
      <c r="H44" s="22" t="n"/>
      <c r="I44" s="34">
        <f>IF(H44="","",SUMIF('Registro TARI'!$B$2:$B$101,H44,'Registro TARI'!$U$2:$U$101))</f>
        <v/>
      </c>
      <c r="K44" s="24" t="n"/>
      <c r="L44" s="24">
        <f>IF(K44="","",COUNTIF('Registro TARI'!$Z$2:$Z$101,K44))</f>
        <v/>
      </c>
    </row>
    <row r="45">
      <c r="B45" s="21">
        <f>IF(A45="","","")</f>
        <v/>
      </c>
      <c r="H45" s="22" t="n"/>
      <c r="I45" s="34">
        <f>IF(H45="","",SUMIF('Registro TARI'!$B$2:$B$101,H45,'Registro TARI'!$U$2:$U$101))</f>
        <v/>
      </c>
      <c r="K45" s="24" t="n"/>
      <c r="L45" s="24">
        <f>IF(K45="","",COUNTIF('Registro TARI'!$Z$2:$Z$101,K45))</f>
        <v/>
      </c>
    </row>
    <row r="46">
      <c r="B46" s="21">
        <f>IF(A46="","","")</f>
        <v/>
      </c>
      <c r="H46" s="22" t="n"/>
      <c r="I46" s="34">
        <f>IF(H46="","",SUMIF('Registro TARI'!$B$2:$B$101,H46,'Registro TARI'!$U$2:$U$101))</f>
        <v/>
      </c>
      <c r="K46" s="24" t="n"/>
      <c r="L46" s="24">
        <f>IF(K46="","",COUNTIF('Registro TARI'!$Z$2:$Z$101,K46))</f>
        <v/>
      </c>
    </row>
    <row r="47">
      <c r="B47" s="21">
        <f>IF(A47="","","")</f>
        <v/>
      </c>
      <c r="H47" s="22" t="n"/>
      <c r="I47" s="34">
        <f>IF(H47="","",SUMIF('Registro TARI'!$B$2:$B$101,H47,'Registro TARI'!$U$2:$U$101))</f>
        <v/>
      </c>
      <c r="K47" s="24" t="n"/>
      <c r="L47" s="24">
        <f>IF(K47="","",COUNTIF('Registro TARI'!$Z$2:$Z$101,K47))</f>
        <v/>
      </c>
    </row>
    <row r="48">
      <c r="B48" s="21">
        <f>IF(A48="","","")</f>
        <v/>
      </c>
      <c r="H48" s="22" t="n"/>
      <c r="I48" s="34">
        <f>IF(H48="","",SUMIF('Registro TARI'!$B$2:$B$101,H48,'Registro TARI'!$U$2:$U$101))</f>
        <v/>
      </c>
      <c r="K48" s="24" t="n"/>
      <c r="L48" s="24">
        <f>IF(K48="","",COUNTIF('Registro TARI'!$Z$2:$Z$101,K48))</f>
        <v/>
      </c>
    </row>
    <row r="49">
      <c r="B49" s="21">
        <f>IF(A49="","","")</f>
        <v/>
      </c>
      <c r="H49" s="22" t="n"/>
      <c r="I49" s="34">
        <f>IF(H49="","",SUMIF('Registro TARI'!$B$2:$B$101,H49,'Registro TARI'!$U$2:$U$101))</f>
        <v/>
      </c>
      <c r="K49" s="24" t="n"/>
      <c r="L49" s="24">
        <f>IF(K49="","",COUNTIF('Registro TARI'!$Z$2:$Z$101,K49))</f>
        <v/>
      </c>
    </row>
    <row r="50">
      <c r="B50" s="21">
        <f>IF(A50="","","")</f>
        <v/>
      </c>
      <c r="H50" s="22" t="n"/>
      <c r="I50" s="34">
        <f>IF(H50="","",SUMIF('Registro TARI'!$B$2:$B$101,H50,'Registro TARI'!$U$2:$U$101))</f>
        <v/>
      </c>
      <c r="K50" s="24" t="n"/>
      <c r="L50" s="24">
        <f>IF(K50="","",COUNTIF('Registro TARI'!$Z$2:$Z$101,K50))</f>
        <v/>
      </c>
    </row>
    <row r="51">
      <c r="B51" s="21">
        <f>IF(A51="","","")</f>
        <v/>
      </c>
      <c r="H51" s="22" t="n"/>
      <c r="I51" s="34">
        <f>IF(H51="","",SUMIF('Registro TARI'!$B$2:$B$101,H51,'Registro TARI'!$U$2:$U$101))</f>
        <v/>
      </c>
      <c r="K51" s="24" t="n"/>
      <c r="L51" s="24">
        <f>IF(K51="","",COUNTIF('Registro TARI'!$Z$2:$Z$101,K51))</f>
        <v/>
      </c>
    </row>
    <row r="52">
      <c r="B52" s="21">
        <f>IF(A52="","","")</f>
        <v/>
      </c>
      <c r="H52" s="22" t="n"/>
      <c r="I52" s="34">
        <f>IF(H52="","",SUMIF('Registro TARI'!$B$2:$B$101,H52,'Registro TARI'!$U$2:$U$101))</f>
        <v/>
      </c>
      <c r="K52" s="24" t="n"/>
      <c r="L52" s="24">
        <f>IF(K52="","",COUNTIF('Registro TARI'!$Z$2:$Z$101,K52))</f>
        <v/>
      </c>
    </row>
    <row r="53">
      <c r="B53" s="21">
        <f>IF(A53="","","")</f>
        <v/>
      </c>
      <c r="H53" s="22" t="n"/>
      <c r="I53" s="34">
        <f>IF(H53="","",SUMIF('Registro TARI'!$B$2:$B$101,H53,'Registro TARI'!$U$2:$U$101))</f>
        <v/>
      </c>
      <c r="K53" s="24" t="n"/>
      <c r="L53" s="24">
        <f>IF(K53="","",COUNTIF('Registro TARI'!$Z$2:$Z$101,K53))</f>
        <v/>
      </c>
    </row>
    <row r="54">
      <c r="B54" s="21">
        <f>IF(A54="","","")</f>
        <v/>
      </c>
      <c r="H54" s="22" t="n"/>
      <c r="I54" s="34">
        <f>IF(H54="","",SUMIF('Registro TARI'!$B$2:$B$101,H54,'Registro TARI'!$U$2:$U$101))</f>
        <v/>
      </c>
      <c r="K54" s="24" t="n"/>
      <c r="L54" s="24">
        <f>IF(K54="","",COUNTIF('Registro TARI'!$Z$2:$Z$101,K54))</f>
        <v/>
      </c>
    </row>
    <row r="55">
      <c r="B55" s="21">
        <f>IF(A55="","","")</f>
        <v/>
      </c>
      <c r="H55" s="22" t="n"/>
      <c r="I55" s="34">
        <f>IF(H55="","",SUMIF('Registro TARI'!$B$2:$B$101,H55,'Registro TARI'!$U$2:$U$101))</f>
        <v/>
      </c>
      <c r="K55" s="24" t="n"/>
      <c r="L55" s="24">
        <f>IF(K55="","",COUNTIF('Registro TARI'!$Z$2:$Z$101,K55))</f>
        <v/>
      </c>
    </row>
    <row r="56">
      <c r="B56" s="21">
        <f>IF(A56="","","")</f>
        <v/>
      </c>
      <c r="H56" s="22" t="n"/>
      <c r="I56" s="34">
        <f>IF(H56="","",SUMIF('Registro TARI'!$B$2:$B$101,H56,'Registro TARI'!$U$2:$U$101))</f>
        <v/>
      </c>
      <c r="K56" s="24" t="n"/>
      <c r="L56" s="24">
        <f>IF(K56="","",COUNTIF('Registro TARI'!$Z$2:$Z$101,K56))</f>
        <v/>
      </c>
    </row>
    <row r="57">
      <c r="B57" s="21">
        <f>IF(A57="","","")</f>
        <v/>
      </c>
      <c r="H57" s="22" t="n"/>
      <c r="I57" s="34">
        <f>IF(H57="","",SUMIF('Registro TARI'!$B$2:$B$101,H57,'Registro TARI'!$U$2:$U$101))</f>
        <v/>
      </c>
      <c r="K57" s="24" t="n"/>
      <c r="L57" s="24">
        <f>IF(K57="","",COUNTIF('Registro TARI'!$Z$2:$Z$101,K57))</f>
        <v/>
      </c>
    </row>
    <row r="58">
      <c r="B58" s="21">
        <f>IF(A58="","","")</f>
        <v/>
      </c>
      <c r="H58" s="22" t="n"/>
      <c r="I58" s="34">
        <f>IF(H58="","",SUMIF('Registro TARI'!$B$2:$B$101,H58,'Registro TARI'!$U$2:$U$101))</f>
        <v/>
      </c>
      <c r="K58" s="24" t="n"/>
      <c r="L58" s="24">
        <f>IF(K58="","",COUNTIF('Registro TARI'!$Z$2:$Z$101,K58))</f>
        <v/>
      </c>
    </row>
    <row r="59">
      <c r="B59" s="21">
        <f>IF(A59="","","")</f>
        <v/>
      </c>
      <c r="H59" s="22" t="n"/>
      <c r="I59" s="34">
        <f>IF(H59="","",SUMIF('Registro TARI'!$B$2:$B$101,H59,'Registro TARI'!$U$2:$U$101))</f>
        <v/>
      </c>
      <c r="K59" s="24" t="n"/>
      <c r="L59" s="24">
        <f>IF(K59="","",COUNTIF('Registro TARI'!$Z$2:$Z$101,K59))</f>
        <v/>
      </c>
    </row>
    <row r="60">
      <c r="B60" s="21">
        <f>IF(A60="","","")</f>
        <v/>
      </c>
      <c r="H60" s="22" t="n"/>
      <c r="I60" s="34">
        <f>IF(H60="","",SUMIF('Registro TARI'!$B$2:$B$101,H60,'Registro TARI'!$U$2:$U$101))</f>
        <v/>
      </c>
      <c r="K60" s="24" t="n"/>
      <c r="L60" s="24">
        <f>IF(K60="","",COUNTIF('Registro TARI'!$Z$2:$Z$101,K60))</f>
        <v/>
      </c>
    </row>
    <row r="61">
      <c r="B61" s="21">
        <f>IF(A61="","","")</f>
        <v/>
      </c>
      <c r="H61" s="22" t="n"/>
      <c r="I61" s="34">
        <f>IF(H61="","",SUMIF('Registro TARI'!$B$2:$B$101,H61,'Registro TARI'!$U$2:$U$101))</f>
        <v/>
      </c>
      <c r="K61" s="24" t="n"/>
      <c r="L61" s="24">
        <f>IF(K61="","",COUNTIF('Registro TARI'!$Z$2:$Z$101,K61))</f>
        <v/>
      </c>
    </row>
    <row r="62">
      <c r="B62" s="21">
        <f>IF(A62="","","")</f>
        <v/>
      </c>
      <c r="H62" s="22" t="n"/>
      <c r="I62" s="34">
        <f>IF(H62="","",SUMIF('Registro TARI'!$B$2:$B$101,H62,'Registro TARI'!$U$2:$U$101))</f>
        <v/>
      </c>
      <c r="K62" s="24" t="n"/>
      <c r="L62" s="24">
        <f>IF(K62="","",COUNTIF('Registro TARI'!$Z$2:$Z$101,K62))</f>
        <v/>
      </c>
    </row>
    <row r="63">
      <c r="B63" s="21">
        <f>IF(A63="","","")</f>
        <v/>
      </c>
      <c r="H63" s="22" t="n"/>
      <c r="I63" s="34">
        <f>IF(H63="","",SUMIF('Registro TARI'!$B$2:$B$101,H63,'Registro TARI'!$U$2:$U$101))</f>
        <v/>
      </c>
      <c r="K63" s="24" t="n"/>
      <c r="L63" s="24">
        <f>IF(K63="","",COUNTIF('Registro TARI'!$Z$2:$Z$101,K63))</f>
        <v/>
      </c>
    </row>
    <row r="64">
      <c r="B64" s="21">
        <f>IF(A64="","","")</f>
        <v/>
      </c>
      <c r="H64" s="22" t="n"/>
      <c r="I64" s="34">
        <f>IF(H64="","",SUMIF('Registro TARI'!$B$2:$B$101,H64,'Registro TARI'!$U$2:$U$101))</f>
        <v/>
      </c>
      <c r="K64" s="24" t="n"/>
      <c r="L64" s="24">
        <f>IF(K64="","",COUNTIF('Registro TARI'!$Z$2:$Z$101,K64))</f>
        <v/>
      </c>
    </row>
    <row r="65">
      <c r="B65" s="21">
        <f>IF(A65="","","")</f>
        <v/>
      </c>
      <c r="H65" s="22" t="n"/>
      <c r="I65" s="34">
        <f>IF(H65="","",SUMIF('Registro TARI'!$B$2:$B$101,H65,'Registro TARI'!$U$2:$U$101))</f>
        <v/>
      </c>
      <c r="K65" s="24" t="n"/>
      <c r="L65" s="24">
        <f>IF(K65="","",COUNTIF('Registro TARI'!$Z$2:$Z$101,K65))</f>
        <v/>
      </c>
    </row>
    <row r="66">
      <c r="B66" s="21">
        <f>IF(A66="","","")</f>
        <v/>
      </c>
      <c r="H66" s="22" t="n"/>
      <c r="I66" s="34">
        <f>IF(H66="","",SUMIF('Registro TARI'!$B$2:$B$101,H66,'Registro TARI'!$U$2:$U$101))</f>
        <v/>
      </c>
      <c r="K66" s="24" t="n"/>
      <c r="L66" s="24">
        <f>IF(K66="","",COUNTIF('Registro TARI'!$Z$2:$Z$101,K66))</f>
        <v/>
      </c>
    </row>
    <row r="67">
      <c r="B67" s="21">
        <f>IF(A67="","","")</f>
        <v/>
      </c>
      <c r="H67" s="22" t="n"/>
      <c r="I67" s="34">
        <f>IF(H67="","",SUMIF('Registro TARI'!$B$2:$B$101,H67,'Registro TARI'!$U$2:$U$101))</f>
        <v/>
      </c>
      <c r="K67" s="24" t="n"/>
      <c r="L67" s="24">
        <f>IF(K67="","",COUNTIF('Registro TARI'!$Z$2:$Z$101,K67))</f>
        <v/>
      </c>
    </row>
    <row r="68">
      <c r="B68" s="21">
        <f>IF(A68="","","")</f>
        <v/>
      </c>
      <c r="H68" s="22" t="n"/>
      <c r="I68" s="34">
        <f>IF(H68="","",SUMIF('Registro TARI'!$B$2:$B$101,H68,'Registro TARI'!$U$2:$U$101))</f>
        <v/>
      </c>
      <c r="K68" s="24" t="n"/>
      <c r="L68" s="24">
        <f>IF(K68="","",COUNTIF('Registro TARI'!$Z$2:$Z$101,K68))</f>
        <v/>
      </c>
    </row>
    <row r="69">
      <c r="B69" s="21">
        <f>IF(A69="","","")</f>
        <v/>
      </c>
      <c r="H69" s="22" t="n"/>
      <c r="I69" s="34">
        <f>IF(H69="","",SUMIF('Registro TARI'!$B$2:$B$101,H69,'Registro TARI'!$U$2:$U$101))</f>
        <v/>
      </c>
      <c r="K69" s="24" t="n"/>
      <c r="L69" s="24">
        <f>IF(K69="","",COUNTIF('Registro TARI'!$Z$2:$Z$101,K69))</f>
        <v/>
      </c>
    </row>
    <row r="70">
      <c r="B70" s="21">
        <f>IF(A70="","","")</f>
        <v/>
      </c>
      <c r="H70" s="22" t="n"/>
      <c r="I70" s="34">
        <f>IF(H70="","",SUMIF('Registro TARI'!$B$2:$B$101,H70,'Registro TARI'!$U$2:$U$101))</f>
        <v/>
      </c>
      <c r="K70" s="24" t="n"/>
      <c r="L70" s="24">
        <f>IF(K70="","",COUNTIF('Registro TARI'!$Z$2:$Z$101,K70))</f>
        <v/>
      </c>
    </row>
    <row r="71">
      <c r="B71" s="21">
        <f>IF(A71="","","")</f>
        <v/>
      </c>
      <c r="H71" s="22" t="n"/>
      <c r="I71" s="34">
        <f>IF(H71="","",SUMIF('Registro TARI'!$B$2:$B$101,H71,'Registro TARI'!$U$2:$U$101))</f>
        <v/>
      </c>
      <c r="K71" s="24" t="n"/>
      <c r="L71" s="24">
        <f>IF(K71="","",COUNTIF('Registro TARI'!$Z$2:$Z$101,K71))</f>
        <v/>
      </c>
    </row>
    <row r="72">
      <c r="B72" s="21">
        <f>IF(A72="","","")</f>
        <v/>
      </c>
      <c r="H72" s="22" t="n"/>
      <c r="I72" s="34">
        <f>IF(H72="","",SUMIF('Registro TARI'!$B$2:$B$101,H72,'Registro TARI'!$U$2:$U$101))</f>
        <v/>
      </c>
      <c r="K72" s="24" t="n"/>
      <c r="L72" s="24">
        <f>IF(K72="","",COUNTIF('Registro TARI'!$Z$2:$Z$101,K72))</f>
        <v/>
      </c>
    </row>
    <row r="73">
      <c r="B73" s="21">
        <f>IF(A73="","","")</f>
        <v/>
      </c>
      <c r="H73" s="22" t="n"/>
      <c r="I73" s="34">
        <f>IF(H73="","",SUMIF('Registro TARI'!$B$2:$B$101,H73,'Registro TARI'!$U$2:$U$101))</f>
        <v/>
      </c>
      <c r="K73" s="24" t="n"/>
      <c r="L73" s="24">
        <f>IF(K73="","",COUNTIF('Registro TARI'!$Z$2:$Z$101,K73))</f>
        <v/>
      </c>
    </row>
    <row r="74">
      <c r="B74" s="21">
        <f>IF(A74="","","")</f>
        <v/>
      </c>
      <c r="H74" s="22" t="n"/>
      <c r="I74" s="34">
        <f>IF(H74="","",SUMIF('Registro TARI'!$B$2:$B$101,H74,'Registro TARI'!$U$2:$U$101))</f>
        <v/>
      </c>
      <c r="K74" s="24" t="n"/>
      <c r="L74" s="24">
        <f>IF(K74="","",COUNTIF('Registro TARI'!$Z$2:$Z$101,K74))</f>
        <v/>
      </c>
    </row>
    <row r="75">
      <c r="B75" s="21">
        <f>IF(A75="","","")</f>
        <v/>
      </c>
      <c r="H75" s="22" t="n"/>
      <c r="I75" s="34">
        <f>IF(H75="","",SUMIF('Registro TARI'!$B$2:$B$101,H75,'Registro TARI'!$U$2:$U$101))</f>
        <v/>
      </c>
      <c r="K75" s="24" t="n"/>
      <c r="L75" s="24">
        <f>IF(K75="","",COUNTIF('Registro TARI'!$Z$2:$Z$101,K75))</f>
        <v/>
      </c>
    </row>
    <row r="76">
      <c r="B76" s="21">
        <f>IF(A76="","","")</f>
        <v/>
      </c>
      <c r="H76" s="22" t="n"/>
      <c r="I76" s="34">
        <f>IF(H76="","",SUMIF('Registro TARI'!$B$2:$B$101,H76,'Registro TARI'!$U$2:$U$101))</f>
        <v/>
      </c>
      <c r="K76" s="24" t="n"/>
      <c r="L76" s="24">
        <f>IF(K76="","",COUNTIF('Registro TARI'!$Z$2:$Z$101,K76))</f>
        <v/>
      </c>
    </row>
    <row r="77">
      <c r="B77" s="21">
        <f>IF(A77="","","")</f>
        <v/>
      </c>
      <c r="H77" s="22" t="n"/>
      <c r="I77" s="34">
        <f>IF(H77="","",SUMIF('Registro TARI'!$B$2:$B$101,H77,'Registro TARI'!$U$2:$U$101))</f>
        <v/>
      </c>
      <c r="K77" s="24" t="n"/>
      <c r="L77" s="24">
        <f>IF(K77="","",COUNTIF('Registro TARI'!$Z$2:$Z$101,K77))</f>
        <v/>
      </c>
    </row>
    <row r="78">
      <c r="B78" s="21">
        <f>IF(A78="","","")</f>
        <v/>
      </c>
      <c r="H78" s="22" t="n"/>
      <c r="I78" s="34">
        <f>IF(H78="","",SUMIF('Registro TARI'!$B$2:$B$101,H78,'Registro TARI'!$U$2:$U$101))</f>
        <v/>
      </c>
      <c r="K78" s="24" t="n"/>
      <c r="L78" s="24">
        <f>IF(K78="","",COUNTIF('Registro TARI'!$Z$2:$Z$101,K78))</f>
        <v/>
      </c>
    </row>
    <row r="79">
      <c r="B79" s="21">
        <f>IF(A79="","","")</f>
        <v/>
      </c>
      <c r="H79" s="22" t="n"/>
      <c r="I79" s="34">
        <f>IF(H79="","",SUMIF('Registro TARI'!$B$2:$B$101,H79,'Registro TARI'!$U$2:$U$101))</f>
        <v/>
      </c>
      <c r="K79" s="24" t="n"/>
      <c r="L79" s="24">
        <f>IF(K79="","",COUNTIF('Registro TARI'!$Z$2:$Z$101,K79))</f>
        <v/>
      </c>
    </row>
    <row r="80">
      <c r="B80" s="21">
        <f>IF(A80="","","")</f>
        <v/>
      </c>
      <c r="H80" s="22" t="n"/>
      <c r="I80" s="34">
        <f>IF(H80="","",SUMIF('Registro TARI'!$B$2:$B$101,H80,'Registro TARI'!$U$2:$U$101))</f>
        <v/>
      </c>
      <c r="K80" s="24" t="n"/>
      <c r="L80" s="24">
        <f>IF(K80="","",COUNTIF('Registro TARI'!$Z$2:$Z$101,K80))</f>
        <v/>
      </c>
    </row>
    <row r="81">
      <c r="B81" s="21">
        <f>IF(A81="","","")</f>
        <v/>
      </c>
      <c r="H81" s="22" t="n"/>
      <c r="I81" s="34">
        <f>IF(H81="","",SUMIF('Registro TARI'!$B$2:$B$101,H81,'Registro TARI'!$U$2:$U$101))</f>
        <v/>
      </c>
      <c r="K81" s="24" t="n"/>
      <c r="L81" s="24">
        <f>IF(K81="","",COUNTIF('Registro TARI'!$Z$2:$Z$101,K81))</f>
        <v/>
      </c>
    </row>
    <row r="82">
      <c r="B82" s="21">
        <f>IF(A82="","","")</f>
        <v/>
      </c>
      <c r="H82" s="22" t="n"/>
      <c r="I82" s="34">
        <f>IF(H82="","",SUMIF('Registro TARI'!$B$2:$B$101,H82,'Registro TARI'!$U$2:$U$101))</f>
        <v/>
      </c>
      <c r="K82" s="24" t="n"/>
      <c r="L82" s="24">
        <f>IF(K82="","",COUNTIF('Registro TARI'!$Z$2:$Z$101,K82))</f>
        <v/>
      </c>
    </row>
    <row r="83">
      <c r="B83" s="21">
        <f>IF(A83="","","")</f>
        <v/>
      </c>
      <c r="H83" s="22" t="n"/>
      <c r="I83" s="34">
        <f>IF(H83="","",SUMIF('Registro TARI'!$B$2:$B$101,H83,'Registro TARI'!$U$2:$U$101))</f>
        <v/>
      </c>
      <c r="K83" s="24" t="n"/>
      <c r="L83" s="24">
        <f>IF(K83="","",COUNTIF('Registro TARI'!$Z$2:$Z$101,K83))</f>
        <v/>
      </c>
    </row>
    <row r="84">
      <c r="B84" s="21">
        <f>IF(A84="","","")</f>
        <v/>
      </c>
      <c r="H84" s="22" t="n"/>
      <c r="I84" s="34">
        <f>IF(H84="","",SUMIF('Registro TARI'!$B$2:$B$101,H84,'Registro TARI'!$U$2:$U$101))</f>
        <v/>
      </c>
      <c r="K84" s="24" t="n"/>
      <c r="L84" s="24">
        <f>IF(K84="","",COUNTIF('Registro TARI'!$Z$2:$Z$101,K84))</f>
        <v/>
      </c>
    </row>
    <row r="85">
      <c r="B85" s="21">
        <f>IF(A85="","","")</f>
        <v/>
      </c>
      <c r="H85" s="22" t="n"/>
      <c r="I85" s="34">
        <f>IF(H85="","",SUMIF('Registro TARI'!$B$2:$B$101,H85,'Registro TARI'!$U$2:$U$101))</f>
        <v/>
      </c>
      <c r="K85" s="24" t="n"/>
      <c r="L85" s="24">
        <f>IF(K85="","",COUNTIF('Registro TARI'!$Z$2:$Z$101,K85))</f>
        <v/>
      </c>
    </row>
    <row r="86">
      <c r="B86" s="21">
        <f>IF(A86="","","")</f>
        <v/>
      </c>
      <c r="H86" s="22" t="n"/>
      <c r="I86" s="34">
        <f>IF(H86="","",SUMIF('Registro TARI'!$B$2:$B$101,H86,'Registro TARI'!$U$2:$U$101))</f>
        <v/>
      </c>
      <c r="K86" s="24" t="n"/>
      <c r="L86" s="24">
        <f>IF(K86="","",COUNTIF('Registro TARI'!$Z$2:$Z$101,K86))</f>
        <v/>
      </c>
    </row>
    <row r="87">
      <c r="B87" s="21">
        <f>IF(A87="","","")</f>
        <v/>
      </c>
      <c r="H87" s="22" t="n"/>
      <c r="I87" s="34">
        <f>IF(H87="","",SUMIF('Registro TARI'!$B$2:$B$101,H87,'Registro TARI'!$U$2:$U$101))</f>
        <v/>
      </c>
      <c r="K87" s="24" t="n"/>
      <c r="L87" s="24">
        <f>IF(K87="","",COUNTIF('Registro TARI'!$Z$2:$Z$101,K87))</f>
        <v/>
      </c>
    </row>
    <row r="88">
      <c r="B88" s="21">
        <f>IF(A88="","","")</f>
        <v/>
      </c>
      <c r="H88" s="22" t="n"/>
      <c r="I88" s="34">
        <f>IF(H88="","",SUMIF('Registro TARI'!$B$2:$B$101,H88,'Registro TARI'!$U$2:$U$101))</f>
        <v/>
      </c>
      <c r="K88" s="24" t="n"/>
      <c r="L88" s="24">
        <f>IF(K88="","",COUNTIF('Registro TARI'!$Z$2:$Z$101,K88))</f>
        <v/>
      </c>
    </row>
    <row r="89">
      <c r="B89" s="21">
        <f>IF(A89="","","")</f>
        <v/>
      </c>
      <c r="H89" s="22" t="n"/>
      <c r="I89" s="34">
        <f>IF(H89="","",SUMIF('Registro TARI'!$B$2:$B$101,H89,'Registro TARI'!$U$2:$U$101))</f>
        <v/>
      </c>
      <c r="K89" s="24" t="n"/>
      <c r="L89" s="24">
        <f>IF(K89="","",COUNTIF('Registro TARI'!$Z$2:$Z$101,K89))</f>
        <v/>
      </c>
    </row>
    <row r="90">
      <c r="B90" s="21">
        <f>IF(A90="","","")</f>
        <v/>
      </c>
      <c r="H90" s="22" t="n"/>
      <c r="I90" s="34">
        <f>IF(H90="","",SUMIF('Registro TARI'!$B$2:$B$101,H90,'Registro TARI'!$U$2:$U$101))</f>
        <v/>
      </c>
      <c r="K90" s="24" t="n"/>
      <c r="L90" s="24">
        <f>IF(K90="","",COUNTIF('Registro TARI'!$Z$2:$Z$101,K90))</f>
        <v/>
      </c>
    </row>
    <row r="91">
      <c r="B91" s="21">
        <f>IF(A91="","","")</f>
        <v/>
      </c>
      <c r="H91" s="22" t="n"/>
      <c r="I91" s="34">
        <f>IF(H91="","",SUMIF('Registro TARI'!$B$2:$B$101,H91,'Registro TARI'!$U$2:$U$101))</f>
        <v/>
      </c>
      <c r="K91" s="24" t="n"/>
      <c r="L91" s="24">
        <f>IF(K91="","",COUNTIF('Registro TARI'!$Z$2:$Z$101,K91))</f>
        <v/>
      </c>
    </row>
    <row r="92">
      <c r="B92" s="21">
        <f>IF(A92="","","")</f>
        <v/>
      </c>
      <c r="H92" s="22" t="n"/>
      <c r="I92" s="34">
        <f>IF(H92="","",SUMIF('Registro TARI'!$B$2:$B$101,H92,'Registro TARI'!$U$2:$U$101))</f>
        <v/>
      </c>
      <c r="K92" s="24" t="n"/>
      <c r="L92" s="24">
        <f>IF(K92="","",COUNTIF('Registro TARI'!$Z$2:$Z$101,K92))</f>
        <v/>
      </c>
    </row>
    <row r="93">
      <c r="B93" s="21">
        <f>IF(A93="","","")</f>
        <v/>
      </c>
      <c r="H93" s="22" t="n"/>
      <c r="I93" s="34">
        <f>IF(H93="","",SUMIF('Registro TARI'!$B$2:$B$101,H93,'Registro TARI'!$U$2:$U$101))</f>
        <v/>
      </c>
      <c r="K93" s="24" t="n"/>
      <c r="L93" s="24">
        <f>IF(K93="","",COUNTIF('Registro TARI'!$Z$2:$Z$101,K93))</f>
        <v/>
      </c>
    </row>
    <row r="94">
      <c r="B94" s="21">
        <f>IF(A94="","","")</f>
        <v/>
      </c>
      <c r="H94" s="22" t="n"/>
      <c r="I94" s="34">
        <f>IF(H94="","",SUMIF('Registro TARI'!$B$2:$B$101,H94,'Registro TARI'!$U$2:$U$101))</f>
        <v/>
      </c>
      <c r="K94" s="24" t="n"/>
      <c r="L94" s="24">
        <f>IF(K94="","",COUNTIF('Registro TARI'!$Z$2:$Z$101,K94))</f>
        <v/>
      </c>
    </row>
    <row r="95">
      <c r="B95" s="21">
        <f>IF(A95="","","")</f>
        <v/>
      </c>
      <c r="H95" s="22" t="n"/>
      <c r="I95" s="34">
        <f>IF(H95="","",SUMIF('Registro TARI'!$B$2:$B$101,H95,'Registro TARI'!$U$2:$U$101))</f>
        <v/>
      </c>
      <c r="K95" s="24" t="n"/>
      <c r="L95" s="24">
        <f>IF(K95="","",COUNTIF('Registro TARI'!$Z$2:$Z$101,K95))</f>
        <v/>
      </c>
    </row>
    <row r="96">
      <c r="B96" s="21">
        <f>IF(A96="","","")</f>
        <v/>
      </c>
      <c r="H96" s="22" t="n"/>
      <c r="I96" s="34">
        <f>IF(H96="","",SUMIF('Registro TARI'!$B$2:$B$101,H96,'Registro TARI'!$U$2:$U$101))</f>
        <v/>
      </c>
      <c r="K96" s="24" t="n"/>
      <c r="L96" s="24">
        <f>IF(K96="","",COUNTIF('Registro TARI'!$Z$2:$Z$101,K96))</f>
        <v/>
      </c>
    </row>
    <row r="97">
      <c r="B97" s="21">
        <f>IF(A97="","","")</f>
        <v/>
      </c>
      <c r="H97" s="22" t="n"/>
      <c r="I97" s="34">
        <f>IF(H97="","",SUMIF('Registro TARI'!$B$2:$B$101,H97,'Registro TARI'!$U$2:$U$101))</f>
        <v/>
      </c>
      <c r="K97" s="24" t="n"/>
      <c r="L97" s="24">
        <f>IF(K97="","",COUNTIF('Registro TARI'!$Z$2:$Z$101,K97))</f>
        <v/>
      </c>
    </row>
    <row r="98">
      <c r="B98" s="21">
        <f>IF(A98="","","")</f>
        <v/>
      </c>
      <c r="H98" s="22" t="n"/>
      <c r="I98" s="34">
        <f>IF(H98="","",SUMIF('Registro TARI'!$B$2:$B$101,H98,'Registro TARI'!$U$2:$U$101))</f>
        <v/>
      </c>
      <c r="K98" s="24" t="n"/>
      <c r="L98" s="24">
        <f>IF(K98="","",COUNTIF('Registro TARI'!$Z$2:$Z$101,K98))</f>
        <v/>
      </c>
    </row>
    <row r="99">
      <c r="B99" s="21">
        <f>IF(A99="","","")</f>
        <v/>
      </c>
      <c r="H99" s="22" t="n"/>
      <c r="I99" s="34">
        <f>IF(H99="","",SUMIF('Registro TARI'!$B$2:$B$101,H99,'Registro TARI'!$U$2:$U$101))</f>
        <v/>
      </c>
      <c r="K99" s="24" t="n"/>
      <c r="L99" s="24">
        <f>IF(K99="","",COUNTIF('Registro TARI'!$Z$2:$Z$101,K99))</f>
        <v/>
      </c>
    </row>
    <row r="100">
      <c r="B100" s="21">
        <f>IF(A100="","","")</f>
        <v/>
      </c>
      <c r="H100" s="22" t="n"/>
      <c r="I100" s="34">
        <f>IF(H100="","",SUMIF('Registro TARI'!$B$2:$B$101,H100,'Registro TARI'!$U$2:$U$101))</f>
        <v/>
      </c>
      <c r="K100" s="24" t="n"/>
      <c r="L100" s="24">
        <f>IF(K100="","",COUNTIF('Registro TARI'!$Z$2:$Z$101,K100))</f>
        <v/>
      </c>
    </row>
    <row r="101">
      <c r="B101" s="21">
        <f>IF(A101="","","")</f>
        <v/>
      </c>
      <c r="H101" s="22" t="n"/>
      <c r="I101" s="34">
        <f>IF(H101="","",SUMIF('Registro TARI'!$B$2:$B$101,H101,'Registro TARI'!$U$2:$U$101))</f>
        <v/>
      </c>
      <c r="K101" s="24" t="n"/>
      <c r="L101" s="24">
        <f>IF(K101="","",COUNTIF('Registro TARI'!$Z$2:$Z$101,K101))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5" customWidth="1" min="2" max="2"/>
    <col width="35" customWidth="1" min="3" max="3"/>
    <col width="35" customWidth="1" min="4" max="4"/>
  </cols>
  <sheetData>
    <row r="1">
      <c r="A1" s="13" t="inlineStr">
        <is>
          <t>Istruzioni d'uso del modello TARI</t>
        </is>
      </c>
    </row>
    <row r="2"/>
    <row r="3" ht="58" customHeight="1">
      <c r="A3" s="12" t="inlineStr">
        <is>
          <t>Responsabilità TARI</t>
        </is>
      </c>
      <c r="B3" s="10" t="inlineStr">
        <is>
          <t>La TARI è dovuta da chi occupa l'immobile, salvo diverse previsioni del regolamento comunale o del contratto di locazione. Nei contratti abitativi l'inquilino/conduttore è spesso tenuto al pagamento; verificare intestazione dell'utenza, durata, clausole e regolamento locale.</t>
        </is>
      </c>
      <c r="C3" s="35" t="n"/>
      <c r="D3" s="36" t="n"/>
    </row>
    <row r="4" ht="58" customHeight="1">
      <c r="A4" s="12" t="inlineStr">
        <is>
          <t>Controlli del locatore</t>
        </is>
      </c>
      <c r="B4" s="10" t="inlineStr">
        <is>
          <t>Il proprietario/locatore deve conservare visura catastale, contratto registrato, dichiarazione di occupazione, avvisi PagoPA, quietanze e solleciti. Controllare che il Comune abbia applicato superficie, categoria d'uso e numero occupanti corretti.</t>
        </is>
      </c>
      <c r="C4" s="35" t="n"/>
      <c r="D4" s="36" t="n"/>
    </row>
    <row r="5" ht="58" customHeight="1">
      <c r="A5" s="12" t="inlineStr">
        <is>
          <t>Tariffe e riduzioni</t>
        </is>
      </c>
      <c r="B5" s="10" t="inlineStr">
        <is>
          <t>Le tariffe, le riduzioni e le quote ripartite in questo file sono dimostrative. Le tariffe TARI cambiano per Comune, annualità, categoria, superficie e delibera: aggiornare sempre il foglio Tabelle prima di usare gli importi.</t>
        </is>
      </c>
      <c r="C5" s="35" t="n"/>
      <c r="D5" s="36" t="n"/>
    </row>
    <row r="6" ht="58" customHeight="1">
      <c r="A6" s="12" t="inlineStr">
        <is>
          <t>Aggiornamento dati</t>
        </is>
      </c>
      <c r="B6" s="10" t="inlineStr">
        <is>
          <t>Inserire nuovi immobili nelle prime righe libere del Registro TARI. Le colonne gialle sono modificabili; le colonne bianche con formule calcolano tariffe, riduzioni, quote e stato. Non digitare sopra le formule.</t>
        </is>
      </c>
      <c r="C6" s="35" t="n"/>
      <c r="D6" s="36" t="n"/>
    </row>
    <row r="7" ht="58" customHeight="1">
      <c r="A7" s="12" t="inlineStr">
        <is>
          <t>Scadenze e pagamenti</t>
        </is>
      </c>
      <c r="B7" s="10" t="inlineStr">
        <is>
          <t>La data di scadenza è confrontata con la data odierna e con la data pagamento. Se manca il pagamento e la scadenza è passata, la riga diventa rossa; i pagamenti regolari diventano verdi.</t>
        </is>
      </c>
      <c r="C7" s="35" t="n"/>
      <c r="D7" s="36" t="n"/>
    </row>
    <row r="8" ht="58" customHeight="1">
      <c r="A8" s="12" t="inlineStr">
        <is>
          <t>TARI e altri oneri</t>
        </is>
      </c>
      <c r="B8" s="10" t="inlineStr">
        <is>
          <t>La TARI non coincide con spese condominiali, riscaldamento, acqua, IMU, TASI, canone di locazione o conguagli. Tenere separati gli addebiti e documentare eventuali ribaltamenti all'inquilino.</t>
        </is>
      </c>
      <c r="C8" s="35" t="n"/>
      <c r="D8" s="36" t="n"/>
    </row>
    <row r="9" ht="58" customHeight="1">
      <c r="A9" s="12" t="inlineStr">
        <is>
          <t>Formati</t>
        </is>
      </c>
      <c r="B9" s="10" t="inlineStr">
        <is>
          <t>Date in formato GG/MM/AAAA, importi in euro con separatore delle migliaia e virgola decimale, percentuali con due decimali. Nessuna protezione attiva: verificare le modifiche prima dell'invio al commercialista.</t>
        </is>
      </c>
      <c r="C9" s="35" t="n"/>
      <c r="D9" s="36" t="n"/>
    </row>
    <row r="10" ht="58" customHeight="1">
      <c r="A10" s="12" t="inlineStr">
        <is>
          <t>Limiti del modello</t>
        </is>
      </c>
      <c r="B10" s="10" t="inlineStr">
        <is>
          <t>Il file supporta la gestione operativa e non sostituisce il parere fiscale, il regolamento comunale, la delibera tariffaria o la documentazione ufficiale dell'ente impositore.</t>
        </is>
      </c>
      <c r="C10" s="35" t="n"/>
      <c r="D10" s="36" t="n"/>
    </row>
  </sheetData>
  <mergeCells count="9">
    <mergeCell ref="A1:D1"/>
    <mergeCell ref="B3:D3"/>
    <mergeCell ref="B4:D4"/>
    <mergeCell ref="B5:D5"/>
    <mergeCell ref="B6:D6"/>
    <mergeCell ref="B7:D7"/>
    <mergeCell ref="B8:D8"/>
    <mergeCell ref="B9:D9"/>
    <mergeCell ref="B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2026-08-27T18:14:29Z</dcterms:created>
  <dcterms:modified xmlns:dcterms="http://purl.org/dc/terms/" xmlns:xsi="http://www.w3.org/2001/XMLSchema-instance" xsi:type="dcterms:W3CDTF">2026-08-27T18:14:29Z</dcterms:modified>
</cp:coreProperties>
</file>