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assi Canon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#.##0,00 &quot;€&quot;"/>
    <numFmt numFmtId="165" formatCode="DD/MM/YYYY"/>
    <numFmt numFmtId="166" formatCode="0.0"/>
    <numFmt numFmtId="167" formatCode="0,00%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b val="1"/>
      <sz val="10"/>
    </font>
    <font>
      <b val="1"/>
      <color rgb="00FFFFFF"/>
    </font>
    <font>
      <name val="Calibri"/>
      <sz val="10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FFBEB"/>
        <bgColor rgb="00FFFBEB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left" vertical="center"/>
    </xf>
    <xf numFmtId="164" fontId="0" fillId="3" borderId="1" applyAlignment="1" pivotButton="0" quotePrefix="0" xfId="0">
      <alignment horizontal="center" vertical="center"/>
    </xf>
    <xf numFmtId="165" fontId="0" fillId="3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center" vertical="center"/>
    </xf>
    <xf numFmtId="164" fontId="0" fillId="4" borderId="1" applyAlignment="1" pivotButton="0" quotePrefix="0" xfId="0">
      <alignment horizontal="center" vertical="center"/>
    </xf>
    <xf numFmtId="1" fontId="0" fillId="4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left" vertical="center"/>
    </xf>
    <xf numFmtId="164" fontId="0" fillId="5" borderId="1" applyAlignment="1" pivotButton="0" quotePrefix="0" xfId="0">
      <alignment horizontal="center" vertical="center"/>
    </xf>
    <xf numFmtId="1" fontId="0" fillId="5" borderId="1" applyAlignment="1" pivotButton="0" quotePrefix="0" xfId="0">
      <alignment horizontal="center" vertical="center"/>
    </xf>
    <xf numFmtId="0" fontId="0" fillId="6" borderId="1" pivotButton="0" quotePrefix="0" xfId="0"/>
    <xf numFmtId="0" fontId="4" fillId="6" borderId="1" pivotButton="0" quotePrefix="0" xfId="0"/>
    <xf numFmtId="164" fontId="4" fillId="6" borderId="1" pivotButton="0" quotePrefix="0" xfId="0"/>
    <xf numFmtId="166" fontId="4" fillId="6" borderId="1" pivotButton="0" quotePrefix="0" xfId="0"/>
    <xf numFmtId="0" fontId="2" fillId="6" borderId="1" applyAlignment="1" pivotButton="0" quotePrefix="0" xfId="0">
      <alignment horizontal="left" vertical="center"/>
    </xf>
    <xf numFmtId="164" fontId="3" fillId="3" borderId="1" applyAlignment="1" pivotButton="0" quotePrefix="0" xfId="0">
      <alignment horizontal="center" vertical="center"/>
    </xf>
    <xf numFmtId="167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2" fillId="6" borderId="1" pivotButton="0" quotePrefix="0" xfId="0"/>
    <xf numFmtId="0" fontId="2" fillId="6" borderId="0" pivotButton="0" quotePrefix="0" xfId="0"/>
    <xf numFmtId="0" fontId="0" fillId="0" borderId="1" pivotButton="0" quotePrefix="0" xfId="0"/>
    <xf numFmtId="164" fontId="0" fillId="0" borderId="1" pivotButton="0" quotePrefix="0" xfId="0"/>
    <xf numFmtId="0" fontId="2" fillId="2" borderId="0" pivotButton="0" quotePrefix="0" xfId="0"/>
    <xf numFmtId="0" fontId="3" fillId="4" borderId="1" applyAlignment="1" pivotButton="0" quotePrefix="0" xfId="0">
      <alignment horizontal="left" vertical="top" wrapText="1"/>
    </xf>
    <xf numFmtId="0" fontId="5" fillId="4" borderId="1" applyAlignment="1" pivotButton="0" quotePrefix="0" xfId="0">
      <alignment horizontal="left" vertical="top" wrapText="1"/>
    </xf>
    <xf numFmtId="0" fontId="3" fillId="5" borderId="1" applyAlignment="1" pivotButton="0" quotePrefix="0" xfId="0">
      <alignment horizontal="left" vertical="top" wrapText="1"/>
    </xf>
    <xf numFmtId="0" fontId="5" fillId="5" borderId="1" applyAlignment="1" pivotButton="0" quotePrefix="0" xfId="0">
      <alignment horizontal="left" vertical="top" wrapText="1"/>
    </xf>
    <xf numFmtId="165" fontId="0" fillId="3" borderId="1" applyAlignment="1" pivotButton="0" quotePrefix="0" xfId="0">
      <alignment horizontal="center" vertical="center"/>
    </xf>
    <xf numFmtId="166" fontId="4" fillId="6" borderId="1" pivotButton="0" quotePrefix="0" xfId="0"/>
    <xf numFmtId="167" fontId="3" fillId="3" borderId="1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ont>
        <b val="1"/>
        <color rgb="00166534"/>
      </font>
      <fill>
        <patternFill patternType="solid">
          <fgColor rgb="00DCFCE7"/>
          <bgColor rgb="00DCFCE7"/>
        </patternFill>
      </fill>
    </dxf>
    <dxf>
      <font>
        <b val="1"/>
        <color rgb="00991B1B"/>
      </font>
      <fill>
        <patternFill patternType="solid">
          <fgColor rgb="00FEE2E2"/>
          <bgColor rgb="00FEE2E2"/>
        </patternFill>
      </fill>
    </dxf>
    <dxf>
      <font>
        <b val="1"/>
        <color rgb="00854D0E"/>
      </font>
      <fill>
        <patternFill patternType="solid">
          <fgColor rgb="00FEF9C3"/>
          <bgColor rgb="00FEF9C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Canone Previsto vs Incassato per Immobile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'Dashboard'!B10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'Dashboard'!$A$11:$A$19</f>
            </numRef>
          </cat>
          <val>
            <numRef>
              <f>'Dashboard'!$B$11:$B$19</f>
            </numRef>
          </val>
        </ser>
        <ser>
          <idx val="1"/>
          <order val="1"/>
          <tx>
            <strRef>
              <f>'Dashboard'!C10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'Dashboard'!$A$11:$A$19</f>
            </numRef>
          </cat>
          <val>
            <numRef>
              <f>'Dashboard'!$C$11:$C$19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Unità Immobiliare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Euro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Distribuzione Stato Pagamenti</a:t>
            </a:r>
          </a:p>
        </rich>
      </tx>
    </title>
    <plotArea>
      <pieChart>
        <varyColors val="1"/>
        <ser>
          <idx val="0"/>
          <order val="0"/>
          <tx>
            <strRef>
              <f>'Dashboard'!F10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'Dashboard'!$E$11:$E$14</f>
            </numRef>
          </cat>
          <val>
            <numRef>
              <f>'Dashboard'!$F$11:$F$14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7</col>
      <colOff>0</colOff>
      <row>2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20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18" customWidth="1" min="3" max="3"/>
    <col width="22" customWidth="1" min="4" max="4"/>
    <col width="14" customWidth="1" min="5" max="5"/>
    <col width="16" customWidth="1" min="6" max="6"/>
    <col width="14" customWidth="1" min="7" max="7"/>
    <col width="14" customWidth="1" min="8" max="8"/>
    <col width="14" customWidth="1" min="9" max="9"/>
    <col width="16" customWidth="1" min="10" max="10"/>
    <col width="14" customWidth="1" min="11" max="11"/>
    <col width="15" customWidth="1" min="12" max="12"/>
    <col width="13" customWidth="1" min="13" max="13"/>
    <col width="26" customWidth="1" min="14" max="14"/>
  </cols>
  <sheetData>
    <row r="1">
      <c r="A1" s="1" t="inlineStr">
        <is>
          <t>PROSPETTO INCASSI CANONI MENSILI - Immobiliare Verdi SRL</t>
        </is>
      </c>
    </row>
    <row r="2"/>
    <row r="3">
      <c r="A3" s="2" t="inlineStr">
        <is>
          <t>Unità Immobiliare</t>
        </is>
      </c>
      <c r="B3" s="2" t="inlineStr">
        <is>
          <t>Indirizzo</t>
        </is>
      </c>
      <c r="C3" s="2" t="inlineStr">
        <is>
          <t>Conduttore</t>
        </is>
      </c>
      <c r="D3" s="2" t="inlineStr">
        <is>
          <t>Locatore</t>
        </is>
      </c>
      <c r="E3" s="2" t="inlineStr">
        <is>
          <t>Canone Mensile</t>
        </is>
      </c>
      <c r="F3" s="2" t="inlineStr">
        <is>
          <t>Mese Riferimento</t>
        </is>
      </c>
      <c r="G3" s="2" t="inlineStr">
        <is>
          <t>Data Scadenza</t>
        </is>
      </c>
      <c r="H3" s="2" t="inlineStr">
        <is>
          <t>Data Incasso</t>
        </is>
      </c>
      <c r="I3" s="2" t="inlineStr">
        <is>
          <t>Metodo Incasso</t>
        </is>
      </c>
      <c r="J3" s="2" t="inlineStr">
        <is>
          <t>Importo Incassato</t>
        </is>
      </c>
      <c r="K3" s="2" t="inlineStr">
        <is>
          <t>Differenza</t>
        </is>
      </c>
      <c r="L3" s="2" t="inlineStr">
        <is>
          <t>Stato Pagamento</t>
        </is>
      </c>
      <c r="M3" s="2" t="inlineStr">
        <is>
          <t>Giorni Ritardo</t>
        </is>
      </c>
      <c r="N3" s="2" t="inlineStr">
        <is>
          <t>Note</t>
        </is>
      </c>
    </row>
    <row r="4">
      <c r="A4" s="3" t="inlineStr">
        <is>
          <t>App. 1A</t>
        </is>
      </c>
      <c r="B4" s="4" t="inlineStr">
        <is>
          <t>Via Roma 12 Milano</t>
        </is>
      </c>
      <c r="C4" s="4" t="inlineStr">
        <is>
          <t>Marco Rossi</t>
        </is>
      </c>
      <c r="D4" s="4" t="inlineStr">
        <is>
          <t>Immobiliare Verdi SRL</t>
        </is>
      </c>
      <c r="E4" s="5" t="n">
        <v>850</v>
      </c>
      <c r="F4" s="3" t="inlineStr">
        <is>
          <t>Gennaio 2026</t>
        </is>
      </c>
      <c r="G4" s="31" t="n">
        <v>46027</v>
      </c>
      <c r="H4" s="31" t="n">
        <v>46026</v>
      </c>
      <c r="I4" s="7" t="inlineStr">
        <is>
          <t>Bonifico</t>
        </is>
      </c>
      <c r="J4" s="5" t="n">
        <v>850</v>
      </c>
      <c r="K4" s="8">
        <f>E4-J4</f>
        <v/>
      </c>
      <c r="L4" s="3">
        <f>IF(ISBLANK(H4),IF(TODAY()&gt;G4,"In Ritardo","In Attesa"),IF(J4&gt;=E4,"Pagato","Parziale"))</f>
        <v/>
      </c>
      <c r="M4" s="9">
        <f>IF(NOT(ISBLANK(H4)),MAX(0,H4-G4),IF(TODAY()&gt;G4,TODAY()-G4,0))</f>
        <v/>
      </c>
      <c r="N4" s="4" t="inlineStr"/>
    </row>
    <row r="5">
      <c r="A5" s="10" t="inlineStr">
        <is>
          <t>App. 2B</t>
        </is>
      </c>
      <c r="B5" s="11" t="inlineStr">
        <is>
          <t>Via Garibaldi 8 Torino</t>
        </is>
      </c>
      <c r="C5" s="11" t="inlineStr">
        <is>
          <t>Giulia Bianchi</t>
        </is>
      </c>
      <c r="D5" s="11" t="inlineStr">
        <is>
          <t>Immobiliare Verdi SRL</t>
        </is>
      </c>
      <c r="E5" s="5" t="n">
        <v>700</v>
      </c>
      <c r="F5" s="10" t="inlineStr">
        <is>
          <t>Gennaio 2026</t>
        </is>
      </c>
      <c r="G5" s="31" t="n">
        <v>46027</v>
      </c>
      <c r="H5" s="31" t="n">
        <v>46032</v>
      </c>
      <c r="I5" s="7" t="inlineStr">
        <is>
          <t>Bonifico</t>
        </is>
      </c>
      <c r="J5" s="5" t="n">
        <v>700</v>
      </c>
      <c r="K5" s="12">
        <f>E5-J5</f>
        <v/>
      </c>
      <c r="L5" s="10">
        <f>IF(ISBLANK(H5),IF(TODAY()&gt;G5,"In Ritardo","In Attesa"),IF(J5&gt;=E5,"Pagato","Parziale"))</f>
        <v/>
      </c>
      <c r="M5" s="13">
        <f>IF(NOT(ISBLANK(H5)),MAX(0,H5-G5),IF(TODAY()&gt;G5,TODAY()-G5,0))</f>
        <v/>
      </c>
      <c r="N5" s="11" t="inlineStr"/>
    </row>
    <row r="6">
      <c r="A6" s="3" t="inlineStr">
        <is>
          <t>App. 3C</t>
        </is>
      </c>
      <c r="B6" s="4" t="inlineStr">
        <is>
          <t>Corso Italia 45 Roma</t>
        </is>
      </c>
      <c r="C6" s="4" t="inlineStr">
        <is>
          <t>Luca Ferrari</t>
        </is>
      </c>
      <c r="D6" s="4" t="inlineStr">
        <is>
          <t>Giuseppe Conti</t>
        </is>
      </c>
      <c r="E6" s="5" t="n">
        <v>1200</v>
      </c>
      <c r="F6" s="3" t="inlineStr">
        <is>
          <t>Gennaio 2026</t>
        </is>
      </c>
      <c r="G6" s="31" t="n">
        <v>46027</v>
      </c>
      <c r="H6" s="31" t="n"/>
      <c r="I6" s="7" t="inlineStr">
        <is>
          <t>RID</t>
        </is>
      </c>
      <c r="J6" s="5" t="n">
        <v>0</v>
      </c>
      <c r="K6" s="8">
        <f>E6-J6</f>
        <v/>
      </c>
      <c r="L6" s="3">
        <f>IF(ISBLANK(H6),IF(TODAY()&gt;G6,"In Ritardo","In Attesa"),IF(J6&gt;=E6,"Pagato","Parziale"))</f>
        <v/>
      </c>
      <c r="M6" s="9">
        <f>IF(NOT(ISBLANK(H6)),MAX(0,H6-G6),IF(TODAY()&gt;G6,TODAY()-G6,0))</f>
        <v/>
      </c>
      <c r="N6" s="4" t="inlineStr">
        <is>
          <t>In attesa di accredito RID</t>
        </is>
      </c>
    </row>
    <row r="7">
      <c r="A7" s="10" t="inlineStr">
        <is>
          <t>App. 4D</t>
        </is>
      </c>
      <c r="B7" s="11" t="inlineStr">
        <is>
          <t>Via Dante 3 Bologna</t>
        </is>
      </c>
      <c r="C7" s="11" t="inlineStr">
        <is>
          <t>Anna Esposito</t>
        </is>
      </c>
      <c r="D7" s="11" t="inlineStr">
        <is>
          <t>Immobiliare Verdi SRL</t>
        </is>
      </c>
      <c r="E7" s="5" t="n">
        <v>650</v>
      </c>
      <c r="F7" s="10" t="inlineStr">
        <is>
          <t>Gennaio 2026</t>
        </is>
      </c>
      <c r="G7" s="31" t="n">
        <v>46027</v>
      </c>
      <c r="H7" s="31" t="n">
        <v>46027</v>
      </c>
      <c r="I7" s="7" t="inlineStr">
        <is>
          <t>Contanti</t>
        </is>
      </c>
      <c r="J7" s="5" t="n">
        <v>650</v>
      </c>
      <c r="K7" s="12">
        <f>E7-J7</f>
        <v/>
      </c>
      <c r="L7" s="10">
        <f>IF(ISBLANK(H7),IF(TODAY()&gt;G7,"In Ritardo","In Attesa"),IF(J7&gt;=E7,"Pagato","Parziale"))</f>
        <v/>
      </c>
      <c r="M7" s="13">
        <f>IF(NOT(ISBLANK(H7)),MAX(0,H7-G7),IF(TODAY()&gt;G7,TODAY()-G7,0))</f>
        <v/>
      </c>
      <c r="N7" s="11" t="inlineStr"/>
    </row>
    <row r="8">
      <c r="A8" s="3" t="inlineStr">
        <is>
          <t>App. 5E</t>
        </is>
      </c>
      <c r="B8" s="4" t="inlineStr">
        <is>
          <t>Viale Europa 21 Napoli</t>
        </is>
      </c>
      <c r="C8" s="4" t="inlineStr">
        <is>
          <t>Francesca Romano</t>
        </is>
      </c>
      <c r="D8" s="4" t="inlineStr">
        <is>
          <t>Sara Greco</t>
        </is>
      </c>
      <c r="E8" s="5" t="n">
        <v>900</v>
      </c>
      <c r="F8" s="3" t="inlineStr">
        <is>
          <t>Febbraio 2026</t>
        </is>
      </c>
      <c r="G8" s="31" t="n">
        <v>46058</v>
      </c>
      <c r="H8" s="31" t="n">
        <v>46061</v>
      </c>
      <c r="I8" s="7" t="inlineStr">
        <is>
          <t>Bonifico</t>
        </is>
      </c>
      <c r="J8" s="5" t="n">
        <v>900</v>
      </c>
      <c r="K8" s="8">
        <f>E8-J8</f>
        <v/>
      </c>
      <c r="L8" s="3">
        <f>IF(ISBLANK(H8),IF(TODAY()&gt;G8,"In Ritardo","In Attesa"),IF(J8&gt;=E8,"Pagato","Parziale"))</f>
        <v/>
      </c>
      <c r="M8" s="9">
        <f>IF(NOT(ISBLANK(H8)),MAX(0,H8-G8),IF(TODAY()&gt;G8,TODAY()-G8,0))</f>
        <v/>
      </c>
      <c r="N8" s="4" t="inlineStr"/>
    </row>
    <row r="9">
      <c r="A9" s="10" t="inlineStr">
        <is>
          <t>App. 6F</t>
        </is>
      </c>
      <c r="B9" s="11" t="inlineStr">
        <is>
          <t>Via Roma 12 Milano</t>
        </is>
      </c>
      <c r="C9" s="11" t="inlineStr">
        <is>
          <t>Matteo Ricci</t>
        </is>
      </c>
      <c r="D9" s="11" t="inlineStr">
        <is>
          <t>Immobiliare Verdi SRL</t>
        </is>
      </c>
      <c r="E9" s="5" t="n">
        <v>850</v>
      </c>
      <c r="F9" s="10" t="inlineStr">
        <is>
          <t>Febbraio 2026</t>
        </is>
      </c>
      <c r="G9" s="31" t="n">
        <v>46058</v>
      </c>
      <c r="H9" s="31" t="n">
        <v>46056</v>
      </c>
      <c r="I9" s="7" t="inlineStr">
        <is>
          <t>Bonifico</t>
        </is>
      </c>
      <c r="J9" s="5" t="n">
        <v>850</v>
      </c>
      <c r="K9" s="12">
        <f>E9-J9</f>
        <v/>
      </c>
      <c r="L9" s="10">
        <f>IF(ISBLANK(H9),IF(TODAY()&gt;G9,"In Ritardo","In Attesa"),IF(J9&gt;=E9,"Pagato","Parziale"))</f>
        <v/>
      </c>
      <c r="M9" s="13">
        <f>IF(NOT(ISBLANK(H9)),MAX(0,H9-G9),IF(TODAY()&gt;G9,TODAY()-G9,0))</f>
        <v/>
      </c>
      <c r="N9" s="11" t="inlineStr"/>
    </row>
    <row r="10">
      <c r="A10" s="3" t="inlineStr">
        <is>
          <t>App. 7G</t>
        </is>
      </c>
      <c r="B10" s="4" t="inlineStr">
        <is>
          <t>Via Garibaldi 8 Torino</t>
        </is>
      </c>
      <c r="C10" s="4" t="inlineStr">
        <is>
          <t>Giuseppe Conti</t>
        </is>
      </c>
      <c r="D10" s="4" t="inlineStr">
        <is>
          <t>Immobiliare Verdi SRL</t>
        </is>
      </c>
      <c r="E10" s="5" t="n">
        <v>700</v>
      </c>
      <c r="F10" s="3" t="inlineStr">
        <is>
          <t>Febbraio 2026</t>
        </is>
      </c>
      <c r="G10" s="31" t="n">
        <v>46058</v>
      </c>
      <c r="H10" s="31" t="n"/>
      <c r="I10" s="7" t="inlineStr">
        <is>
          <t>Assegno</t>
        </is>
      </c>
      <c r="J10" s="5" t="n">
        <v>0</v>
      </c>
      <c r="K10" s="8">
        <f>E10-J10</f>
        <v/>
      </c>
      <c r="L10" s="3">
        <f>IF(ISBLANK(H10),IF(TODAY()&gt;G10,"In Ritardo","In Attesa"),IF(J10&gt;=E10,"Pagato","Parziale"))</f>
        <v/>
      </c>
      <c r="M10" s="9">
        <f>IF(NOT(ISBLANK(H10)),MAX(0,H10-G10),IF(TODAY()&gt;G10,TODAY()-G10,0))</f>
        <v/>
      </c>
      <c r="N10" s="4" t="inlineStr">
        <is>
          <t>Sollecito inviato</t>
        </is>
      </c>
    </row>
    <row r="11">
      <c r="A11" s="10" t="inlineStr">
        <is>
          <t>App. 8H</t>
        </is>
      </c>
      <c r="B11" s="11" t="inlineStr">
        <is>
          <t>Corso Italia 45 Roma</t>
        </is>
      </c>
      <c r="C11" s="11" t="inlineStr">
        <is>
          <t>Sara Greco</t>
        </is>
      </c>
      <c r="D11" s="11" t="inlineStr">
        <is>
          <t>Giuseppe Conti</t>
        </is>
      </c>
      <c r="E11" s="5" t="n">
        <v>1200</v>
      </c>
      <c r="F11" s="10" t="inlineStr">
        <is>
          <t>Febbraio 2026</t>
        </is>
      </c>
      <c r="G11" s="31" t="n">
        <v>46058</v>
      </c>
      <c r="H11" s="31" t="n">
        <v>46073</v>
      </c>
      <c r="I11" s="7" t="inlineStr">
        <is>
          <t>Bonifico</t>
        </is>
      </c>
      <c r="J11" s="5" t="n">
        <v>1200</v>
      </c>
      <c r="K11" s="12">
        <f>E11-J11</f>
        <v/>
      </c>
      <c r="L11" s="10">
        <f>IF(ISBLANK(H11),IF(TODAY()&gt;G11,"In Ritardo","In Attesa"),IF(J11&gt;=E11,"Pagato","Parziale"))</f>
        <v/>
      </c>
      <c r="M11" s="13">
        <f>IF(NOT(ISBLANK(H11)),MAX(0,H11-G11),IF(TODAY()&gt;G11,TODAY()-G11,0))</f>
        <v/>
      </c>
      <c r="N11" s="11" t="inlineStr">
        <is>
          <t>Pagamento con ritardo</t>
        </is>
      </c>
    </row>
    <row r="12">
      <c r="A12" s="3" t="inlineStr">
        <is>
          <t>App. 9I</t>
        </is>
      </c>
      <c r="B12" s="4" t="inlineStr">
        <is>
          <t>Via Dante 3 Bologna</t>
        </is>
      </c>
      <c r="C12" s="4" t="inlineStr">
        <is>
          <t>Marco Rossi</t>
        </is>
      </c>
      <c r="D12" s="4" t="inlineStr">
        <is>
          <t>Immobiliare Verdi SRL</t>
        </is>
      </c>
      <c r="E12" s="5" t="n">
        <v>650</v>
      </c>
      <c r="F12" s="3" t="inlineStr">
        <is>
          <t>Marzo 2026</t>
        </is>
      </c>
      <c r="G12" s="31" t="n">
        <v>46086</v>
      </c>
      <c r="H12" s="31" t="n">
        <v>46085</v>
      </c>
      <c r="I12" s="7" t="inlineStr">
        <is>
          <t>RID</t>
        </is>
      </c>
      <c r="J12" s="5" t="n">
        <v>650</v>
      </c>
      <c r="K12" s="8">
        <f>E12-J12</f>
        <v/>
      </c>
      <c r="L12" s="3">
        <f>IF(ISBLANK(H12),IF(TODAY()&gt;G12,"In Ritardo","In Attesa"),IF(J12&gt;=E12,"Pagato","Parziale"))</f>
        <v/>
      </c>
      <c r="M12" s="9">
        <f>IF(NOT(ISBLANK(H12)),MAX(0,H12-G12),IF(TODAY()&gt;G12,TODAY()-G12,0))</f>
        <v/>
      </c>
      <c r="N12" s="4" t="inlineStr"/>
    </row>
    <row r="13">
      <c r="A13" s="14" t="n"/>
      <c r="B13" s="14" t="n"/>
      <c r="C13" s="14" t="n"/>
      <c r="D13" s="15" t="inlineStr">
        <is>
          <t>TOTALI</t>
        </is>
      </c>
      <c r="E13" s="16">
        <f>SUM(E4:E12)</f>
        <v/>
      </c>
      <c r="F13" s="14" t="n"/>
      <c r="G13" s="14" t="n"/>
      <c r="H13" s="14" t="n"/>
      <c r="I13" s="14" t="n"/>
      <c r="J13" s="16">
        <f>SUM(J4:J12)</f>
        <v/>
      </c>
      <c r="K13" s="16">
        <f>SUM(K4:K12)</f>
        <v/>
      </c>
      <c r="L13" s="14" t="n"/>
      <c r="M13" s="32">
        <f>IFERROR(AVERAGE(M4:M12),0)</f>
        <v/>
      </c>
      <c r="N13" s="14" t="n"/>
    </row>
  </sheetData>
  <mergeCells count="1">
    <mergeCell ref="A1:N1"/>
  </mergeCells>
  <conditionalFormatting sqref="L4:L12">
    <cfRule type="expression" priority="1" dxfId="0" stopIfTrue="1">
      <formula>L4="Pagato"</formula>
    </cfRule>
    <cfRule type="expression" priority="2" dxfId="1" stopIfTrue="1">
      <formula>L4="In Ritardo"</formula>
    </cfRule>
    <cfRule type="expression" priority="3" dxfId="2" stopIfTrue="1">
      <formula>L4="In Attesa"</formula>
    </cfRule>
  </conditionalFormatting>
  <dataValidations count="1">
    <dataValidation sqref="I4:I12" showErrorMessage="1" showInputMessage="1" allowBlank="1" type="list">
      <formula1>"Bonifico,Contanti,RID,Assegno"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3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DASHBOARD INCASSI CANONI</t>
        </is>
      </c>
    </row>
    <row r="2"/>
    <row r="3">
      <c r="A3" s="18" t="inlineStr">
        <is>
          <t>Totale Canoni Previsti</t>
        </is>
      </c>
      <c r="B3" s="19">
        <f>'Incassi Canoni'!E13</f>
        <v/>
      </c>
    </row>
    <row r="4">
      <c r="A4" s="18" t="inlineStr">
        <is>
          <t>Totale Incassato</t>
        </is>
      </c>
      <c r="B4" s="19">
        <f>'Incassi Canoni'!J13</f>
        <v/>
      </c>
    </row>
    <row r="5">
      <c r="A5" s="18" t="inlineStr">
        <is>
          <t>Percentuale Incasso</t>
        </is>
      </c>
      <c r="B5" s="33">
        <f>IFERROR(B4/B3,0)</f>
        <v/>
      </c>
    </row>
    <row r="6">
      <c r="A6" s="18" t="inlineStr">
        <is>
          <t>Numero Pagamenti Regolari</t>
        </is>
      </c>
      <c r="B6" s="21">
        <f>COUNTIF('Incassi Canoni'!L4:L12,"Pagato")</f>
        <v/>
      </c>
    </row>
    <row r="7">
      <c r="A7" s="18" t="inlineStr">
        <is>
          <t>Numero In Ritardo</t>
        </is>
      </c>
      <c r="B7" s="21">
        <f>COUNTIF('Incassi Canoni'!L4:L12,"In Ritardo")</f>
        <v/>
      </c>
    </row>
    <row r="8">
      <c r="A8" s="18" t="inlineStr">
        <is>
          <t>Numero In Attesa</t>
        </is>
      </c>
      <c r="B8" s="21">
        <f>COUNTIF('Incassi Canoni'!L4:L12,"In Attesa")</f>
        <v/>
      </c>
    </row>
    <row r="9"/>
    <row r="10">
      <c r="A10" s="22" t="inlineStr">
        <is>
          <t>Immobile</t>
        </is>
      </c>
      <c r="B10" s="22" t="inlineStr">
        <is>
          <t>Canone</t>
        </is>
      </c>
      <c r="C10" s="22" t="inlineStr">
        <is>
          <t>Incassato</t>
        </is>
      </c>
      <c r="E10" s="23" t="inlineStr">
        <is>
          <t>Stato</t>
        </is>
      </c>
      <c r="F10" s="23" t="inlineStr">
        <is>
          <t>Conteggio</t>
        </is>
      </c>
    </row>
    <row r="11">
      <c r="A11" s="24">
        <f>'Incassi Canoni'!A4</f>
        <v/>
      </c>
      <c r="B11" s="25">
        <f>'Incassi Canoni'!E4</f>
        <v/>
      </c>
      <c r="C11" s="25">
        <f>'Incassi Canoni'!J4</f>
        <v/>
      </c>
      <c r="E11" s="24" t="inlineStr">
        <is>
          <t>Pagato</t>
        </is>
      </c>
      <c r="F11" s="24">
        <f>COUNTIF('Incassi Canoni'!L4:L12,E11)</f>
        <v/>
      </c>
    </row>
    <row r="12">
      <c r="A12" s="24">
        <f>'Incassi Canoni'!A5</f>
        <v/>
      </c>
      <c r="B12" s="25">
        <f>'Incassi Canoni'!E5</f>
        <v/>
      </c>
      <c r="C12" s="25">
        <f>'Incassi Canoni'!J5</f>
        <v/>
      </c>
      <c r="E12" s="24" t="inlineStr">
        <is>
          <t>In Ritardo</t>
        </is>
      </c>
      <c r="F12" s="24">
        <f>COUNTIF('Incassi Canoni'!L4:L12,E12)</f>
        <v/>
      </c>
    </row>
    <row r="13">
      <c r="A13" s="24">
        <f>'Incassi Canoni'!A6</f>
        <v/>
      </c>
      <c r="B13" s="25">
        <f>'Incassi Canoni'!E6</f>
        <v/>
      </c>
      <c r="C13" s="25">
        <f>'Incassi Canoni'!J6</f>
        <v/>
      </c>
      <c r="E13" s="24" t="inlineStr">
        <is>
          <t>In Attesa</t>
        </is>
      </c>
      <c r="F13" s="24">
        <f>COUNTIF('Incassi Canoni'!L4:L12,E13)</f>
        <v/>
      </c>
    </row>
    <row r="14">
      <c r="A14" s="24">
        <f>'Incassi Canoni'!A7</f>
        <v/>
      </c>
      <c r="B14" s="25">
        <f>'Incassi Canoni'!E7</f>
        <v/>
      </c>
      <c r="C14" s="25">
        <f>'Incassi Canoni'!J7</f>
        <v/>
      </c>
      <c r="E14" s="24" t="inlineStr">
        <is>
          <t>Parziale</t>
        </is>
      </c>
      <c r="F14" s="24">
        <f>COUNTIF('Incassi Canoni'!L4:L12,E14)</f>
        <v/>
      </c>
    </row>
    <row r="15">
      <c r="A15" s="24">
        <f>'Incassi Canoni'!A8</f>
        <v/>
      </c>
      <c r="B15" s="25">
        <f>'Incassi Canoni'!E8</f>
        <v/>
      </c>
      <c r="C15" s="25">
        <f>'Incassi Canoni'!J8</f>
        <v/>
      </c>
    </row>
    <row r="16">
      <c r="A16" s="24">
        <f>'Incassi Canoni'!A9</f>
        <v/>
      </c>
      <c r="B16" s="25">
        <f>'Incassi Canoni'!E9</f>
        <v/>
      </c>
      <c r="C16" s="25">
        <f>'Incassi Canoni'!J9</f>
        <v/>
      </c>
    </row>
    <row r="17">
      <c r="A17" s="24">
        <f>'Incassi Canoni'!A10</f>
        <v/>
      </c>
      <c r="B17" s="25">
        <f>'Incassi Canoni'!E10</f>
        <v/>
      </c>
      <c r="C17" s="25">
        <f>'Incassi Canoni'!J10</f>
        <v/>
      </c>
    </row>
    <row r="18">
      <c r="A18" s="24">
        <f>'Incassi Canoni'!A11</f>
        <v/>
      </c>
      <c r="B18" s="25">
        <f>'Incassi Canoni'!E11</f>
        <v/>
      </c>
      <c r="C18" s="25">
        <f>'Incassi Canoni'!J11</f>
        <v/>
      </c>
    </row>
    <row r="19">
      <c r="A19" s="24">
        <f>'Incassi Canoni'!A12</f>
        <v/>
      </c>
      <c r="B19" s="25">
        <f>'Incassi Canoni'!E12</f>
        <v/>
      </c>
      <c r="C19" s="25">
        <f>'Incassi Canoni'!J12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28" customWidth="1" min="1" max="1"/>
    <col width="90" customWidth="1" min="2" max="2"/>
  </cols>
  <sheetData>
    <row r="1">
      <c r="A1" s="1" t="inlineStr">
        <is>
          <t>GUIDA AL PROSPETTO INCASSI CANONI</t>
        </is>
      </c>
    </row>
    <row r="2"/>
    <row r="3">
      <c r="A3" s="26" t="inlineStr">
        <is>
          <t>Elemento</t>
        </is>
      </c>
      <c r="B3" s="26" t="inlineStr">
        <is>
          <t>Descrizione</t>
        </is>
      </c>
    </row>
    <row r="4">
      <c r="A4" s="27" t="inlineStr">
        <is>
          <t>Foglio 'Incassi Canoni'</t>
        </is>
      </c>
      <c r="B4" s="28" t="inlineStr">
        <is>
          <t>Elenco delle unità immobiliari con canone previsto, scadenza, data e importo incassato per ciascun mese di riferimento.</t>
        </is>
      </c>
    </row>
    <row r="5">
      <c r="A5" s="29" t="inlineStr">
        <is>
          <t>Colonna Canone Mensile</t>
        </is>
      </c>
      <c r="B5" s="30" t="inlineStr">
        <is>
          <t>Importo del canone di locazione pattuito, modificabile (cella gialla).</t>
        </is>
      </c>
    </row>
    <row r="6">
      <c r="A6" s="27" t="inlineStr">
        <is>
          <t>Colonna Data Scadenza</t>
        </is>
      </c>
      <c r="B6" s="28" t="inlineStr">
        <is>
          <t>Data entro cui il conduttore deve versare il canone, tipicamente il giorno 5 del mese.</t>
        </is>
      </c>
    </row>
    <row r="7">
      <c r="A7" s="29" t="inlineStr">
        <is>
          <t>Colonna Data Incasso</t>
        </is>
      </c>
      <c r="B7" s="30" t="inlineStr">
        <is>
          <t>Data in cui il pagamento è stato effettivamente ricevuto. Lasciare vuota se non ancora incassato.</t>
        </is>
      </c>
    </row>
    <row r="8">
      <c r="A8" s="27" t="inlineStr">
        <is>
          <t>Colonna Metodo Incasso</t>
        </is>
      </c>
      <c r="B8" s="28" t="inlineStr">
        <is>
          <t>Selezionare da menu a tendina: Bonifico, Contanti, RID, Assegno.</t>
        </is>
      </c>
    </row>
    <row r="9">
      <c r="A9" s="29" t="inlineStr">
        <is>
          <t>Colonna Differenza</t>
        </is>
      </c>
      <c r="B9" s="30" t="inlineStr">
        <is>
          <t>Calcolata automaticamente come Canone Mensile meno Importo Incassato.</t>
        </is>
      </c>
    </row>
    <row r="10">
      <c r="A10" s="27" t="inlineStr">
        <is>
          <t>Colonna Stato Pagamento</t>
        </is>
      </c>
      <c r="B10" s="28" t="inlineStr">
        <is>
          <t>Formula automatica: Pagato, Parziale, In Attesa o In Ritardo in base alle date e agli importi.</t>
        </is>
      </c>
    </row>
    <row r="11">
      <c r="A11" s="29" t="inlineStr">
        <is>
          <t>Colonna Giorni Ritardo</t>
        </is>
      </c>
      <c r="B11" s="30" t="inlineStr">
        <is>
          <t>Calcola i giorni di ritardo rispetto alla scadenza, sia per incassi già ricevuti sia per pagamenti ancora pendenti.</t>
        </is>
      </c>
    </row>
    <row r="12">
      <c r="A12" s="27" t="inlineStr">
        <is>
          <t>Foglio 'Dashboard'</t>
        </is>
      </c>
      <c r="B12" s="28" t="inlineStr">
        <is>
          <t>Riepilogo con KPI principali (totale previsto, totale incassato, percentuale di incasso) e grafici a barre e a torta.</t>
        </is>
      </c>
    </row>
    <row r="13">
      <c r="A13" s="29" t="inlineStr">
        <is>
          <t>Celle gialle</t>
        </is>
      </c>
      <c r="B13" s="30" t="inlineStr">
        <is>
          <t>Sono le uniche celle da modificare manualmente inserendo i dati reali degli incassi.</t>
        </is>
      </c>
    </row>
    <row r="14">
      <c r="A14" s="27" t="inlineStr">
        <is>
          <t>Formattazione condizionale</t>
        </is>
      </c>
      <c r="B14" s="28" t="inlineStr">
        <is>
          <t>Nel foglio principale la colonna Stato Pagamento è colorata automaticamente: verde=Pagato, rosso=In Ritardo, giallo=In Attesa.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2026-07-15T19:11:34Z</dcterms:created>
  <dcterms:modified xmlns:dcterms="http://purl.org/dc/terms/" xmlns:xsi="http://www.w3.org/2001/XMLSchema-instance" xsi:type="dcterms:W3CDTF">2026-07-15T19:11:34Z</dcterms:modified>
</cp:coreProperties>
</file>