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imenti Co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DD/MM/YYYY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2" borderId="1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164" fontId="2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right" vertical="center"/>
    </xf>
    <xf numFmtId="0" fontId="4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164" fontId="4" fillId="6" borderId="1" applyAlignment="1" pivotButton="0" quotePrefix="0" xfId="0">
      <alignment horizontal="right" vertical="center"/>
    </xf>
    <xf numFmtId="0" fontId="0" fillId="6" borderId="1" pivotButton="0" quotePrefix="0" xfId="0"/>
    <xf numFmtId="0" fontId="2" fillId="0" borderId="1" pivotButton="0" quotePrefix="0" xfId="0"/>
    <xf numFmtId="164" fontId="3" fillId="5" borderId="1" pivotButton="0" quotePrefix="0" xfId="0"/>
    <xf numFmtId="1" fontId="3" fillId="5" borderId="1" pivotButton="0" quotePrefix="0" xfId="0"/>
    <xf numFmtId="0" fontId="4" fillId="6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" fontId="4" fillId="6" borderId="1" applyAlignment="1" pivotButton="0" quotePrefix="0" xfId="0">
      <alignment horizontal="right" vertical="center"/>
    </xf>
    <xf numFmtId="0" fontId="2" fillId="5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Uscite per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'Dashboard'!$A$14:$A$21</f>
            </numRef>
          </cat>
          <val>
            <numRef>
              <f>'Dashboard'!$C$14:$C$21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Uscite per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'Dashboard'!C13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'Dashboard'!$A$14:$A$21</f>
            </numRef>
          </cat>
          <val>
            <numRef>
              <f>'Dashboard'!$C$14:$C$21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11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33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4" customWidth="1" min="3" max="3"/>
    <col width="24" customWidth="1" min="4" max="4"/>
    <col width="13" customWidth="1" min="5" max="5"/>
    <col width="13" customWidth="1" min="6" max="6"/>
    <col width="18" customWidth="1" min="7" max="7"/>
    <col width="16" customWidth="1" min="8" max="8"/>
    <col width="13" customWidth="1" min="9" max="9"/>
    <col width="26" customWidth="1" min="10" max="10"/>
  </cols>
  <sheetData>
    <row r="1" ht="26" customHeight="1">
      <c r="A1" s="1" t="inlineStr">
        <is>
          <t>GESTIONE CONTO CORRENTE CONDOMINIO - Condominio Via Roma 12, Milano</t>
        </is>
      </c>
    </row>
    <row r="2"/>
    <row r="3">
      <c r="A3" s="2" t="inlineStr">
        <is>
          <t>Saldo Iniziale Conto:</t>
        </is>
      </c>
      <c r="B3" s="3" t="n">
        <v>5200</v>
      </c>
      <c r="D3" s="2" t="inlineStr">
        <is>
          <t>Amministratore:</t>
        </is>
      </c>
      <c r="E3" s="4" t="inlineStr">
        <is>
          <t>Immobiliare Verdi SRL - P.IVA 01234567890</t>
        </is>
      </c>
    </row>
    <row r="4">
      <c r="A4" s="2" t="inlineStr">
        <is>
          <t>Data estratto conto:</t>
        </is>
      </c>
      <c r="B4" s="4" t="inlineStr">
        <is>
          <t>21/07/2026</t>
        </is>
      </c>
    </row>
    <row r="5"/>
    <row r="6">
      <c r="A6" s="5" t="inlineStr">
        <is>
          <t>Data</t>
        </is>
      </c>
      <c r="B6" s="5" t="inlineStr">
        <is>
          <t>Descrizione</t>
        </is>
      </c>
      <c r="C6" s="5" t="inlineStr">
        <is>
          <t>Categoria</t>
        </is>
      </c>
      <c r="D6" s="5" t="inlineStr">
        <is>
          <t>Condomino/Fornitore</t>
        </is>
      </c>
      <c r="E6" s="5" t="inlineStr">
        <is>
          <t>Entrata (€)</t>
        </is>
      </c>
      <c r="F6" s="5" t="inlineStr">
        <is>
          <t>Uscita (€)</t>
        </is>
      </c>
      <c r="G6" s="5" t="inlineStr">
        <is>
          <t>Saldo Progressivo (€)</t>
        </is>
      </c>
      <c r="H6" s="5" t="inlineStr">
        <is>
          <t>Metodo Pagamento</t>
        </is>
      </c>
      <c r="I6" s="5" t="inlineStr">
        <is>
          <t>N. Documento</t>
        </is>
      </c>
      <c r="J6" s="5" t="inlineStr">
        <is>
          <t>Note</t>
        </is>
      </c>
    </row>
    <row r="7">
      <c r="A7" s="6" t="inlineStr">
        <is>
          <t>15/01/2026</t>
        </is>
      </c>
      <c r="B7" s="7" t="inlineStr">
        <is>
          <t>Quote condominiali gennaio</t>
        </is>
      </c>
      <c r="C7" s="7" t="inlineStr">
        <is>
          <t>Quote Condominiali</t>
        </is>
      </c>
      <c r="D7" s="7" t="inlineStr">
        <is>
          <t>Marco Rossi (int. 3)</t>
        </is>
      </c>
      <c r="E7" s="8" t="n">
        <v>850</v>
      </c>
      <c r="F7" s="8" t="n">
        <v>0</v>
      </c>
      <c r="G7" s="9">
        <f>B3+E7-F7</f>
        <v/>
      </c>
      <c r="H7" s="7" t="inlineStr">
        <is>
          <t>Bonifico</t>
        </is>
      </c>
      <c r="I7" s="7" t="inlineStr">
        <is>
          <t>Q-0112</t>
        </is>
      </c>
      <c r="J7" s="7" t="inlineStr">
        <is>
          <t>Rata mensile ordinaria</t>
        </is>
      </c>
    </row>
    <row r="8">
      <c r="A8" s="10" t="inlineStr">
        <is>
          <t>22/01/2026</t>
        </is>
      </c>
      <c r="B8" s="11" t="inlineStr">
        <is>
          <t>Manutenzione ascensore</t>
        </is>
      </c>
      <c r="C8" s="11" t="inlineStr">
        <is>
          <t>Manutenzione Ascensore</t>
        </is>
      </c>
      <c r="D8" s="11" t="inlineStr">
        <is>
          <t>Otis Service SRL</t>
        </is>
      </c>
      <c r="E8" s="12" t="n">
        <v>0</v>
      </c>
      <c r="F8" s="12" t="n">
        <v>620</v>
      </c>
      <c r="G8" s="13">
        <f>G7+E8-F8</f>
        <v/>
      </c>
      <c r="H8" s="11" t="inlineStr">
        <is>
          <t>Bonifico</t>
        </is>
      </c>
      <c r="I8" s="11" t="inlineStr">
        <is>
          <t>F-0034</t>
        </is>
      </c>
      <c r="J8" s="11" t="inlineStr">
        <is>
          <t>Intervento straordinario</t>
        </is>
      </c>
    </row>
    <row r="9">
      <c r="A9" s="6" t="inlineStr">
        <is>
          <t>31/01/2026</t>
        </is>
      </c>
      <c r="B9" s="7" t="inlineStr">
        <is>
          <t>Pulizie scale gennaio</t>
        </is>
      </c>
      <c r="C9" s="7" t="inlineStr">
        <is>
          <t>Pulizie Scale</t>
        </is>
      </c>
      <c r="D9" s="7" t="inlineStr">
        <is>
          <t>CleanCasa Servizi SRL</t>
        </is>
      </c>
      <c r="E9" s="8" t="n">
        <v>0</v>
      </c>
      <c r="F9" s="8" t="n">
        <v>380</v>
      </c>
      <c r="G9" s="9">
        <f>G8+E9-F9</f>
        <v/>
      </c>
      <c r="H9" s="7" t="inlineStr">
        <is>
          <t>Bonifico</t>
        </is>
      </c>
      <c r="I9" s="7" t="inlineStr">
        <is>
          <t>F-0035</t>
        </is>
      </c>
      <c r="J9" s="7" t="inlineStr">
        <is>
          <t>Contratto annuale</t>
        </is>
      </c>
    </row>
    <row r="10">
      <c r="A10" s="10" t="inlineStr">
        <is>
          <t>05/02/2026</t>
        </is>
      </c>
      <c r="B10" s="11" t="inlineStr">
        <is>
          <t>Quote condominiali febbraio</t>
        </is>
      </c>
      <c r="C10" s="11" t="inlineStr">
        <is>
          <t>Quote Condominiali</t>
        </is>
      </c>
      <c r="D10" s="11" t="inlineStr">
        <is>
          <t>Giulia Bianchi (int. 5)</t>
        </is>
      </c>
      <c r="E10" s="12" t="n">
        <v>850</v>
      </c>
      <c r="F10" s="12" t="n">
        <v>0</v>
      </c>
      <c r="G10" s="13">
        <f>G9+E10-F10</f>
        <v/>
      </c>
      <c r="H10" s="11" t="inlineStr">
        <is>
          <t>Bonifico</t>
        </is>
      </c>
      <c r="I10" s="11" t="inlineStr">
        <is>
          <t>Q-0113</t>
        </is>
      </c>
      <c r="J10" s="11" t="inlineStr">
        <is>
          <t>Rata mensile ordinaria</t>
        </is>
      </c>
    </row>
    <row r="11">
      <c r="A11" s="6" t="inlineStr">
        <is>
          <t>10/02/2026</t>
        </is>
      </c>
      <c r="B11" s="7" t="inlineStr">
        <is>
          <t>Utenze energia elettrica scale</t>
        </is>
      </c>
      <c r="C11" s="7" t="inlineStr">
        <is>
          <t>Utenze Energia Elettrica</t>
        </is>
      </c>
      <c r="D11" s="7" t="inlineStr">
        <is>
          <t>Enel Energia SpA</t>
        </is>
      </c>
      <c r="E11" s="8" t="n">
        <v>0</v>
      </c>
      <c r="F11" s="8" t="n">
        <v>245.5</v>
      </c>
      <c r="G11" s="9">
        <f>G10+E11-F11</f>
        <v/>
      </c>
      <c r="H11" s="7" t="inlineStr">
        <is>
          <t>Addebito SDD</t>
        </is>
      </c>
      <c r="I11" s="7" t="inlineStr">
        <is>
          <t>F-0036</t>
        </is>
      </c>
      <c r="J11" s="7" t="inlineStr">
        <is>
          <t>Bolletta bimestrale</t>
        </is>
      </c>
    </row>
    <row r="12">
      <c r="A12" s="10" t="inlineStr">
        <is>
          <t>18/02/2026</t>
        </is>
      </c>
      <c r="B12" s="11" t="inlineStr">
        <is>
          <t>Assicurazione condominio</t>
        </is>
      </c>
      <c r="C12" s="11" t="inlineStr">
        <is>
          <t>Assicurazione Condominio</t>
        </is>
      </c>
      <c r="D12" s="11" t="inlineStr">
        <is>
          <t>Generali Italia SpA</t>
        </is>
      </c>
      <c r="E12" s="12" t="n">
        <v>0</v>
      </c>
      <c r="F12" s="12" t="n">
        <v>1150</v>
      </c>
      <c r="G12" s="13">
        <f>G11+E12-F12</f>
        <v/>
      </c>
      <c r="H12" s="11" t="inlineStr">
        <is>
          <t>Bonifico</t>
        </is>
      </c>
      <c r="I12" s="11" t="inlineStr">
        <is>
          <t>F-0037</t>
        </is>
      </c>
      <c r="J12" s="11" t="inlineStr">
        <is>
          <t>Premio annuale</t>
        </is>
      </c>
    </row>
    <row r="13">
      <c r="A13" s="6" t="inlineStr">
        <is>
          <t>25/02/2026</t>
        </is>
      </c>
      <c r="B13" s="7" t="inlineStr">
        <is>
          <t>Quote condominiali febbraio</t>
        </is>
      </c>
      <c r="C13" s="7" t="inlineStr">
        <is>
          <t>Quote Condominiali</t>
        </is>
      </c>
      <c r="D13" s="7" t="inlineStr">
        <is>
          <t>Luca Ferrari (int. 7)</t>
        </is>
      </c>
      <c r="E13" s="8" t="n">
        <v>850</v>
      </c>
      <c r="F13" s="8" t="n">
        <v>0</v>
      </c>
      <c r="G13" s="9">
        <f>G12+E13-F13</f>
        <v/>
      </c>
      <c r="H13" s="7" t="inlineStr">
        <is>
          <t>Bonifico</t>
        </is>
      </c>
      <c r="I13" s="7" t="inlineStr">
        <is>
          <t>Q-0114</t>
        </is>
      </c>
      <c r="J13" s="7" t="inlineStr">
        <is>
          <t>Rata mensile ordinaria</t>
        </is>
      </c>
    </row>
    <row r="14">
      <c r="A14" s="10" t="inlineStr">
        <is>
          <t>03/03/2026</t>
        </is>
      </c>
      <c r="B14" s="11" t="inlineStr">
        <is>
          <t>Manutenzione giardino condominiale</t>
        </is>
      </c>
      <c r="C14" s="11" t="inlineStr">
        <is>
          <t>Manutenzione Giardino</t>
        </is>
      </c>
      <c r="D14" s="11" t="inlineStr">
        <is>
          <t>Verde Giardini SRL</t>
        </is>
      </c>
      <c r="E14" s="12" t="n">
        <v>0</v>
      </c>
      <c r="F14" s="12" t="n">
        <v>310</v>
      </c>
      <c r="G14" s="13">
        <f>G13+E14-F14</f>
        <v/>
      </c>
      <c r="H14" s="11" t="inlineStr">
        <is>
          <t>Bonifico</t>
        </is>
      </c>
      <c r="I14" s="11" t="inlineStr">
        <is>
          <t>F-0038</t>
        </is>
      </c>
      <c r="J14" s="11" t="inlineStr">
        <is>
          <t>Manutenzione trimestrale</t>
        </is>
      </c>
    </row>
    <row r="15">
      <c r="A15" s="6" t="inlineStr">
        <is>
          <t>12/03/2026</t>
        </is>
      </c>
      <c r="B15" s="7" t="inlineStr">
        <is>
          <t>Fondo cassa straordinario</t>
        </is>
      </c>
      <c r="C15" s="7" t="inlineStr">
        <is>
          <t>Fondo Cassa Straordinario</t>
        </is>
      </c>
      <c r="D15" s="7" t="inlineStr">
        <is>
          <t>Anna Esposito (int. 2)</t>
        </is>
      </c>
      <c r="E15" s="8" t="n">
        <v>1200</v>
      </c>
      <c r="F15" s="8" t="n">
        <v>0</v>
      </c>
      <c r="G15" s="9">
        <f>G14+E15-F15</f>
        <v/>
      </c>
      <c r="H15" s="7" t="inlineStr">
        <is>
          <t>Bonifico</t>
        </is>
      </c>
      <c r="I15" s="7" t="inlineStr">
        <is>
          <t>Q-0115</t>
        </is>
      </c>
      <c r="J15" s="7" t="inlineStr">
        <is>
          <t>Delibera assemblea 20/12/2025</t>
        </is>
      </c>
    </row>
    <row r="16">
      <c r="A16" s="10" t="inlineStr">
        <is>
          <t>20/03/2026</t>
        </is>
      </c>
      <c r="B16" s="11" t="inlineStr">
        <is>
          <t>Riparazione impianto idrico</t>
        </is>
      </c>
      <c r="C16" s="11" t="inlineStr">
        <is>
          <t>Riparazione Impianto Idrico</t>
        </is>
      </c>
      <c r="D16" s="11" t="inlineStr">
        <is>
          <t>Idro Tech Impianti SRL</t>
        </is>
      </c>
      <c r="E16" s="12" t="n">
        <v>0</v>
      </c>
      <c r="F16" s="12" t="n">
        <v>480</v>
      </c>
      <c r="G16" s="13">
        <f>G15+E16-F16</f>
        <v/>
      </c>
      <c r="H16" s="11" t="inlineStr">
        <is>
          <t>Bonifico</t>
        </is>
      </c>
      <c r="I16" s="11" t="inlineStr">
        <is>
          <t>F-0039</t>
        </is>
      </c>
      <c r="J16" s="11" t="inlineStr">
        <is>
          <t>Perdita colonna montante</t>
        </is>
      </c>
    </row>
    <row r="17">
      <c r="A17" s="14" t="inlineStr">
        <is>
          <t>TOTALI</t>
        </is>
      </c>
      <c r="E17" s="16">
        <f>SUM(E7:E16)</f>
        <v/>
      </c>
      <c r="F17" s="16">
        <f>SUM(F7:F16)</f>
        <v/>
      </c>
      <c r="G17" s="16">
        <f>G16</f>
        <v/>
      </c>
      <c r="H17" s="17" t="n"/>
      <c r="I17" s="17" t="n"/>
      <c r="J17" s="17" t="n"/>
    </row>
    <row r="18"/>
    <row r="19">
      <c r="A19" s="2" t="inlineStr">
        <is>
          <t>Verifica Saldo Finale:</t>
        </is>
      </c>
      <c r="B19" s="2">
        <f>IF(G17&gt;=0,"Saldo Positivo","ATTENZIONE: Saldo Negativo")</f>
        <v/>
      </c>
    </row>
  </sheetData>
  <mergeCells count="2">
    <mergeCell ref="A1:J1"/>
    <mergeCell ref="A17:D17"/>
  </mergeCells>
  <conditionalFormatting sqref="G7:G17">
    <cfRule type="expression" priority="1" dxfId="0" stopIfTrue="1">
      <formula>G7&lt;0</formula>
    </cfRule>
  </conditionalFormatting>
  <conditionalFormatting sqref="F7:F16">
    <cfRule type="expression" priority="2" dxfId="0" stopIfTrue="1">
      <formula>F7&gt;800</formula>
    </cfRule>
  </conditionalFormatting>
  <dataValidations count="2">
    <dataValidation sqref="C7:C36" showErrorMessage="1" showInputMessage="1" allowBlank="1" type="list">
      <formula1>"Quote Condominiali,Manutenzione Ascensore,Pulizie Scale,Utenze Energia Elettrica,Assicurazione Condominio,Manutenzione Giardino,Fondo Cassa Straordinario,Riparazione Impianto Idrico,Spese Amministrative,Imposte e Tasse"</formula1>
    </dataValidation>
    <dataValidation sqref="H7:H36" showErrorMessage="1" showInputMessage="1" allowBlank="1" type="list">
      <formula1>"Bonifico,Addebito SDD,Contanti,Assegno"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" t="inlineStr">
        <is>
          <t>DASHBOARD CONTO CORRENTE CONDOMINIO</t>
        </is>
      </c>
    </row>
    <row r="2"/>
    <row r="3">
      <c r="A3" s="14" t="inlineStr">
        <is>
          <t>Indicatori Chiave</t>
        </is>
      </c>
    </row>
    <row r="4">
      <c r="A4" s="18" t="inlineStr">
        <is>
          <t>Saldo Iniziale</t>
        </is>
      </c>
      <c r="B4" s="19">
        <f>'Movimenti Conto'!B3</f>
        <v/>
      </c>
    </row>
    <row r="5">
      <c r="A5" s="18" t="inlineStr">
        <is>
          <t>Totale Entrate</t>
        </is>
      </c>
      <c r="B5" s="19">
        <f>'Movimenti Conto'!E17</f>
        <v/>
      </c>
    </row>
    <row r="6">
      <c r="A6" s="18" t="inlineStr">
        <is>
          <t>Totale Uscite</t>
        </is>
      </c>
      <c r="B6" s="19">
        <f>'Movimenti Conto'!F17</f>
        <v/>
      </c>
    </row>
    <row r="7">
      <c r="A7" s="18" t="inlineStr">
        <is>
          <t>Saldo Finale</t>
        </is>
      </c>
      <c r="B7" s="19">
        <f>'Movimenti Conto'!G17</f>
        <v/>
      </c>
    </row>
    <row r="8">
      <c r="A8" s="18" t="inlineStr">
        <is>
          <t>Numero Movimenti</t>
        </is>
      </c>
      <c r="B8" s="20">
        <f>COUNTA('Movimenti Conto'!A7:A16)</f>
        <v/>
      </c>
    </row>
    <row r="9">
      <c r="A9" s="18" t="inlineStr">
        <is>
          <t>Uscita Media</t>
        </is>
      </c>
      <c r="B9" s="19">
        <f>IFERROR(AVERAGEIF('Movimenti Conto'!F7:F16,"&gt;0"),0)</f>
        <v/>
      </c>
    </row>
    <row r="10"/>
    <row r="11"/>
    <row r="12">
      <c r="A12" s="21" t="inlineStr">
        <is>
          <t>Riepilogo per Categoria</t>
        </is>
      </c>
    </row>
    <row r="13">
      <c r="A13" s="5" t="inlineStr">
        <is>
          <t>Categoria</t>
        </is>
      </c>
      <c r="B13" s="5" t="inlineStr">
        <is>
          <t>Totale Entrate (€)</t>
        </is>
      </c>
      <c r="C13" s="5" t="inlineStr">
        <is>
          <t>Totale Uscite (€)</t>
        </is>
      </c>
      <c r="D13" s="5" t="inlineStr">
        <is>
          <t>N. Movimenti</t>
        </is>
      </c>
    </row>
    <row r="14">
      <c r="A14" s="7" t="inlineStr">
        <is>
          <t>Quote Condominiali</t>
        </is>
      </c>
      <c r="B14" s="8">
        <f>SUMIF('Movimenti Conto'!C7:C16,A14,'Movimenti Conto'!E7:E16)</f>
        <v/>
      </c>
      <c r="C14" s="8">
        <f>SUMIF('Movimenti Conto'!C7:C16,A14,'Movimenti Conto'!F7:F16)</f>
        <v/>
      </c>
      <c r="D14" s="22">
        <f>COUNTIF('Movimenti Conto'!C7:C16,A14)</f>
        <v/>
      </c>
    </row>
    <row r="15">
      <c r="A15" s="11" t="inlineStr">
        <is>
          <t>Manutenzione Ascensore</t>
        </is>
      </c>
      <c r="B15" s="12">
        <f>SUMIF('Movimenti Conto'!C7:C16,A15,'Movimenti Conto'!E7:E16)</f>
        <v/>
      </c>
      <c r="C15" s="12">
        <f>SUMIF('Movimenti Conto'!C7:C16,A15,'Movimenti Conto'!F7:F16)</f>
        <v/>
      </c>
      <c r="D15" s="23">
        <f>COUNTIF('Movimenti Conto'!C7:C16,A15)</f>
        <v/>
      </c>
    </row>
    <row r="16">
      <c r="A16" s="7" t="inlineStr">
        <is>
          <t>Pulizie Scale</t>
        </is>
      </c>
      <c r="B16" s="8">
        <f>SUMIF('Movimenti Conto'!C7:C16,A16,'Movimenti Conto'!E7:E16)</f>
        <v/>
      </c>
      <c r="C16" s="8">
        <f>SUMIF('Movimenti Conto'!C7:C16,A16,'Movimenti Conto'!F7:F16)</f>
        <v/>
      </c>
      <c r="D16" s="22">
        <f>COUNTIF('Movimenti Conto'!C7:C16,A16)</f>
        <v/>
      </c>
    </row>
    <row r="17">
      <c r="A17" s="11" t="inlineStr">
        <is>
          <t>Utenze Energia Elettrica</t>
        </is>
      </c>
      <c r="B17" s="12">
        <f>SUMIF('Movimenti Conto'!C7:C16,A17,'Movimenti Conto'!E7:E16)</f>
        <v/>
      </c>
      <c r="C17" s="12">
        <f>SUMIF('Movimenti Conto'!C7:C16,A17,'Movimenti Conto'!F7:F16)</f>
        <v/>
      </c>
      <c r="D17" s="23">
        <f>COUNTIF('Movimenti Conto'!C7:C16,A17)</f>
        <v/>
      </c>
    </row>
    <row r="18">
      <c r="A18" s="7" t="inlineStr">
        <is>
          <t>Assicurazione Condominio</t>
        </is>
      </c>
      <c r="B18" s="8">
        <f>SUMIF('Movimenti Conto'!C7:C16,A18,'Movimenti Conto'!E7:E16)</f>
        <v/>
      </c>
      <c r="C18" s="8">
        <f>SUMIF('Movimenti Conto'!C7:C16,A18,'Movimenti Conto'!F7:F16)</f>
        <v/>
      </c>
      <c r="D18" s="22">
        <f>COUNTIF('Movimenti Conto'!C7:C16,A18)</f>
        <v/>
      </c>
    </row>
    <row r="19">
      <c r="A19" s="11" t="inlineStr">
        <is>
          <t>Manutenzione Giardino</t>
        </is>
      </c>
      <c r="B19" s="12">
        <f>SUMIF('Movimenti Conto'!C7:C16,A19,'Movimenti Conto'!E7:E16)</f>
        <v/>
      </c>
      <c r="C19" s="12">
        <f>SUMIF('Movimenti Conto'!C7:C16,A19,'Movimenti Conto'!F7:F16)</f>
        <v/>
      </c>
      <c r="D19" s="23">
        <f>COUNTIF('Movimenti Conto'!C7:C16,A19)</f>
        <v/>
      </c>
    </row>
    <row r="20">
      <c r="A20" s="7" t="inlineStr">
        <is>
          <t>Fondo Cassa Straordinario</t>
        </is>
      </c>
      <c r="B20" s="8">
        <f>SUMIF('Movimenti Conto'!C7:C16,A20,'Movimenti Conto'!E7:E16)</f>
        <v/>
      </c>
      <c r="C20" s="8">
        <f>SUMIF('Movimenti Conto'!C7:C16,A20,'Movimenti Conto'!F7:F16)</f>
        <v/>
      </c>
      <c r="D20" s="22">
        <f>COUNTIF('Movimenti Conto'!C7:C16,A20)</f>
        <v/>
      </c>
    </row>
    <row r="21">
      <c r="A21" s="11" t="inlineStr">
        <is>
          <t>Riparazione Impianto Idrico</t>
        </is>
      </c>
      <c r="B21" s="12">
        <f>SUMIF('Movimenti Conto'!C7:C16,A21,'Movimenti Conto'!E7:E16)</f>
        <v/>
      </c>
      <c r="C21" s="12">
        <f>SUMIF('Movimenti Conto'!C7:C16,A21,'Movimenti Conto'!F7:F16)</f>
        <v/>
      </c>
      <c r="D21" s="23">
        <f>COUNTIF('Movimenti Conto'!C7:C16,A21)</f>
        <v/>
      </c>
    </row>
    <row r="22">
      <c r="A22" s="21" t="inlineStr">
        <is>
          <t>TOTALE</t>
        </is>
      </c>
      <c r="B22" s="16">
        <f>SUM(B14:B21)</f>
        <v/>
      </c>
      <c r="C22" s="16">
        <f>SUM(C14:C21)</f>
        <v/>
      </c>
      <c r="D22" s="24">
        <f>SUM(D14:D21)</f>
        <v/>
      </c>
    </row>
  </sheetData>
  <mergeCells count="3">
    <mergeCell ref="A1:F1"/>
    <mergeCell ref="A3:B3"/>
    <mergeCell ref="A12:D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" t="inlineStr">
        <is>
          <t>ISTRUZIONI D'USO - GESTIONE CONTO CORRENTE CONDOMINIO</t>
        </is>
      </c>
    </row>
    <row r="2"/>
    <row r="3" ht="42" customHeight="1">
      <c r="A3" s="25" t="inlineStr">
        <is>
          <t>Foglio 'Movimenti Conto'</t>
        </is>
      </c>
      <c r="B3" s="26" t="inlineStr">
        <is>
          <t>Elenco cronologico di tutti i movimenti bancari del conto corrente condominiale: entrate (quote condominiali, fondo cassa) e uscite (fatture fornitori, manutenzioni, utenze). Il Saldo Progressivo (colonna G) si aggiorna automaticamente riga per riga a partire dal Saldo Iniziale in B3.</t>
        </is>
      </c>
    </row>
    <row r="4" ht="42" customHeight="1">
      <c r="A4" s="27" t="inlineStr">
        <is>
          <t>Colonna Data</t>
        </is>
      </c>
      <c r="B4" s="28" t="inlineStr">
        <is>
          <t>Data del movimento in formato GG/MM/AAAA.</t>
        </is>
      </c>
    </row>
    <row r="5" ht="42" customHeight="1">
      <c r="A5" s="25" t="inlineStr">
        <is>
          <t>Colonna Categoria</t>
        </is>
      </c>
      <c r="B5" s="26" t="inlineStr">
        <is>
          <t>Selezionare la voce dall'elenco a tendina (es. Quote Condominiali, Manutenzione Ascensore, Pulizie Scale). Utilizzata per il riepilogo nel Dashboard.</t>
        </is>
      </c>
    </row>
    <row r="6" ht="42" customHeight="1">
      <c r="A6" s="27" t="inlineStr">
        <is>
          <t>Colonna Entrata/Uscita</t>
        </is>
      </c>
      <c r="B6" s="28" t="inlineStr">
        <is>
          <t>Inserire l'importo solo nella colonna pertinente. Lasciare l'altra colonna a zero.</t>
        </is>
      </c>
    </row>
    <row r="7" ht="42" customHeight="1">
      <c r="A7" s="25" t="inlineStr">
        <is>
          <t>Colonna Saldo Progressivo</t>
        </is>
      </c>
      <c r="B7" s="26" t="inlineStr">
        <is>
          <t>Formula automatica: Saldo riga precedente + Entrata - Uscita. Non modificare manualmente.</t>
        </is>
      </c>
    </row>
    <row r="8" ht="42" customHeight="1">
      <c r="A8" s="27" t="inlineStr">
        <is>
          <t>Riga TOTALI</t>
        </is>
      </c>
      <c r="B8" s="28" t="inlineStr">
        <is>
          <t>Somma automatica di tutte le entrate e uscite con formula SUM, e saldo finale del periodo.</t>
        </is>
      </c>
    </row>
    <row r="9" ht="42" customHeight="1">
      <c r="A9" s="25" t="inlineStr">
        <is>
          <t>Verifica Saldo Finale</t>
        </is>
      </c>
      <c r="B9" s="26" t="inlineStr">
        <is>
          <t>Formula IF che segnala automaticamente se il saldo finale del conto è negativo (Attenzione: Saldo Negativo).</t>
        </is>
      </c>
    </row>
    <row r="10" ht="42" customHeight="1">
      <c r="A10" s="27" t="inlineStr">
        <is>
          <t>Formattazione condizionale</t>
        </is>
      </c>
      <c r="B10" s="28" t="inlineStr">
        <is>
          <t>Le celle con saldo negativo o uscite superiori a 800 € vengono evidenziate in rosso per un controllo visivo immediato.</t>
        </is>
      </c>
    </row>
    <row r="11" ht="42" customHeight="1">
      <c r="A11" s="25" t="inlineStr">
        <is>
          <t>Foglio 'Dashboard'</t>
        </is>
      </c>
      <c r="B11" s="26" t="inlineStr">
        <is>
          <t>Riepilogo automatico con indicatori chiave (saldo iniziale, totale entrate/uscite, saldo finale) e riepilogo per categoria tramite formule SUMIF e COUNTIF collegate al foglio Movimenti Conto.</t>
        </is>
      </c>
    </row>
    <row r="12" ht="42" customHeight="1">
      <c r="A12" s="27" t="inlineStr">
        <is>
          <t>Grafici</t>
        </is>
      </c>
      <c r="B12" s="28" t="inlineStr">
        <is>
          <t>Il grafico a barre confronta le uscite per categoria; il grafico a torta mostra la distribuzione percentuale delle spese del condominio.</t>
        </is>
      </c>
    </row>
    <row r="13" ht="42" customHeight="1">
      <c r="A13" s="25" t="inlineStr">
        <is>
          <t>Celle gialle</t>
        </is>
      </c>
      <c r="B13" s="26" t="inlineStr">
        <is>
          <t>Le celle con sfondo giallo pallido (es. Saldo Iniziale) sono editabili e possono essere aggiornate dall'amministratore.</t>
        </is>
      </c>
    </row>
    <row r="14" ht="42" customHeight="1">
      <c r="A14" s="27" t="inlineStr">
        <is>
          <t>Aggiornamento dati</t>
        </is>
      </c>
      <c r="B14" s="28" t="inlineStr">
        <is>
          <t>Per aggiungere nuovi movimenti, inserire una nuova riga nel foglio Movimenti Conto prima della riga TOTALI e trascinare le formule della colonna Saldo Progressivo.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2026-07-21T15:28:56Z</dcterms:created>
  <dcterms:modified xmlns:dcterms="http://purl.org/dc/terms/" xmlns:xsi="http://www.w3.org/2001/XMLSchema-instance" xsi:type="dcterms:W3CDTF">2026-07-21T15:28:56Z</dcterms:modified>
</cp:coreProperties>
</file>