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uto metrico" sheetId="1" state="visible" r:id="rId1"/>
    <sheet xmlns:r="http://schemas.openxmlformats.org/officeDocument/2006/relationships" name="Prezzario" sheetId="2" state="visible" r:id="rId2"/>
    <sheet xmlns:r="http://schemas.openxmlformats.org/officeDocument/2006/relationships" name="Riepilogo" sheetId="3" state="visible" r:id="rId3"/>
    <sheet xmlns:r="http://schemas.openxmlformats.org/officeDocument/2006/relationships" name="Istruzioni" sheetId="4" state="visible" r:id="rId4"/>
  </sheets>
  <definedNames>
    <definedName name="_xlnm._FilterDatabase" localSheetId="0" hidden="1">'Computo metrico'!$A$6:$M$106</definedName>
    <definedName name="_xlnm._FilterDatabase" localSheetId="1" hidden="1">'Prezzario'!$A$2:$G$102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.##0,00"/>
    <numFmt numFmtId="165" formatCode="#.##0,00 &quot;€&quot;"/>
    <numFmt numFmtId="166" formatCode="0,00%"/>
    <numFmt numFmtId="167" formatCode="DD/MM/YYYY"/>
  </numFmts>
  <fonts count="6">
    <font>
      <name val="Calibri"/>
      <family val="2"/>
      <color theme="1"/>
      <sz val="11"/>
      <scheme val="minor"/>
    </font>
    <font>
      <name val="Aptos"/>
      <b val="1"/>
      <color rgb="00FFFFFF"/>
      <sz val="16"/>
    </font>
    <font>
      <name val="Aptos"/>
      <b val="1"/>
      <color rgb="001E293B"/>
      <sz val="10"/>
    </font>
    <font>
      <name val="Aptos"/>
      <color rgb="001E293B"/>
      <sz val="10"/>
    </font>
    <font>
      <name val="Aptos"/>
      <b val="1"/>
      <color rgb="00FFFFFF"/>
      <sz val="11"/>
    </font>
    <font>
      <name val="Aptos"/>
      <b val="1"/>
      <color rgb="00C8102E"/>
      <sz val="12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14B8A6"/>
      </patternFill>
    </fill>
    <fill>
      <patternFill patternType="solid">
        <fgColor rgb="00FFFBEB"/>
      </patternFill>
    </fill>
    <fill>
      <patternFill patternType="solid">
        <fgColor rgb="000F766E"/>
      </patternFill>
    </fill>
    <fill>
      <patternFill patternType="solid">
        <fgColor rgb="00FFFFFF"/>
      </patternFill>
    </fill>
    <fill>
      <patternFill patternType="solid">
        <fgColor rgb="00F1F5F9"/>
      </patternFill>
    </fill>
    <fill>
      <patternFill patternType="solid">
        <fgColor rgb="00F8FAFC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center" vertical="center" wrapText="1"/>
    </xf>
    <xf numFmtId="1" fontId="3" fillId="7" borderId="1" applyAlignment="1" pivotButton="0" quotePrefix="0" xfId="0">
      <alignment horizontal="center" vertical="center" wrapText="1"/>
    </xf>
    <xf numFmtId="164" fontId="3" fillId="4" borderId="1" applyAlignment="1" pivotButton="0" quotePrefix="0" xfId="0">
      <alignment horizontal="left" vertical="center" wrapText="1"/>
    </xf>
    <xf numFmtId="165" fontId="3" fillId="7" borderId="1" applyAlignment="1" pivotButton="0" quotePrefix="0" xfId="0">
      <alignment horizontal="left" vertical="center" wrapText="1"/>
    </xf>
    <xf numFmtId="166" fontId="3" fillId="4" borderId="1" applyAlignment="1" pivotButton="0" quotePrefix="0" xfId="0">
      <alignment horizontal="left" vertical="center" wrapText="1"/>
    </xf>
    <xf numFmtId="1" fontId="3" fillId="8" borderId="1" applyAlignment="1" pivotButton="0" quotePrefix="0" xfId="0">
      <alignment horizontal="center" vertical="center" wrapText="1"/>
    </xf>
    <xf numFmtId="165" fontId="3" fillId="8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right" vertical="center"/>
    </xf>
    <xf numFmtId="165" fontId="4" fillId="3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left" vertical="center" wrapText="1"/>
    </xf>
    <xf numFmtId="167" fontId="3" fillId="4" borderId="1" applyAlignment="1" pivotButton="0" quotePrefix="0" xfId="0">
      <alignment horizontal="left" vertical="center" wrapText="1"/>
    </xf>
    <xf numFmtId="0" fontId="2" fillId="8" borderId="1" applyAlignment="1" pivotButton="0" quotePrefix="0" xfId="0">
      <alignment horizontal="left" vertical="center" wrapText="1"/>
    </xf>
    <xf numFmtId="165" fontId="2" fillId="7" borderId="1" applyAlignment="1" pivotButton="0" quotePrefix="0" xfId="0">
      <alignment horizontal="right" vertical="center"/>
    </xf>
    <xf numFmtId="0" fontId="3" fillId="8" borderId="1" applyAlignment="1" pivotButton="0" quotePrefix="0" xfId="0">
      <alignment horizontal="left" vertical="center" wrapText="1"/>
    </xf>
    <xf numFmtId="165" fontId="3" fillId="7" borderId="1" applyAlignment="1" pivotButton="0" quotePrefix="0" xfId="0">
      <alignment horizontal="right" vertical="center"/>
    </xf>
    <xf numFmtId="0" fontId="3" fillId="6" borderId="1" applyAlignment="1" pivotButton="0" quotePrefix="0" xfId="0">
      <alignment horizontal="left" vertical="center" wrapText="1"/>
    </xf>
    <xf numFmtId="1" fontId="2" fillId="7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0" fontId="2" fillId="7" borderId="1" applyAlignment="1" pivotButton="0" quotePrefix="0" xfId="0">
      <alignment horizontal="center" vertical="center" wrapText="1"/>
    </xf>
    <xf numFmtId="0" fontId="5" fillId="0" borderId="0" pivotButton="0" quotePrefix="0" xfId="0"/>
    <xf numFmtId="0" fontId="3" fillId="0" borderId="0" applyAlignment="1" pivotButton="0" quotePrefix="0" xfId="0">
      <alignment horizontal="left" vertical="top" wrapText="1"/>
    </xf>
    <xf numFmtId="0" fontId="4" fillId="2" borderId="1" applyAlignment="1" pivotButton="0" quotePrefix="0" xfId="0">
      <alignment horizontal="center" vertical="center" wrapText="1"/>
    </xf>
    <xf numFmtId="0" fontId="3" fillId="8" borderId="1" applyAlignment="1" pivotButton="0" quotePrefix="0" xfId="0">
      <alignment horizontal="left" vertical="top" wrapText="1"/>
    </xf>
    <xf numFmtId="0" fontId="3" fillId="6" borderId="1" applyAlignment="1" pivotButton="0" quotePrefix="0" xfId="0">
      <alignment horizontal="left" vertical="top" wrapText="1"/>
    </xf>
    <xf numFmtId="0" fontId="2" fillId="8" borderId="1" applyAlignment="1" pivotButton="0" quotePrefix="0" xfId="0">
      <alignment horizontal="left" vertical="top" wrapText="1"/>
    </xf>
  </cellXfs>
  <cellStyles count="1">
    <cellStyle name="Normal" xfId="0" builtinId="0" hidden="0"/>
  </cellStyles>
  <dxfs count="3">
    <dxf>
      <font>
        <name val="Aptos"/>
        <b val="1"/>
        <color rgb="00FFFFFF"/>
        <sz val="10"/>
      </font>
      <fill>
        <patternFill patternType="solid">
          <fgColor rgb="0016A34A"/>
        </patternFill>
      </fill>
    </dxf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Totale per categoria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'Riepilogo'!H3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'Riepilogo'!$G$4:$G$10</f>
            </numRef>
          </cat>
          <val>
            <numRef>
              <f>'Riepilogo'!$H$4:$H$10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Categoria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Costo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Distribuzione costi per categoria</a:t>
            </a:r>
          </a:p>
        </rich>
      </tx>
    </title>
    <plotArea>
      <pieChart>
        <varyColors val="1"/>
        <ser>
          <idx val="0"/>
          <order val="0"/>
          <tx>
            <strRef>
              <f>'Riepilogo'!H3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'Riepilogo'!$G$4:$G$10</f>
            </numRef>
          </cat>
          <val>
            <numRef>
              <f>'Riepilogo'!$H$4:$H$10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Budget, lavori e imprevisti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'Riepilogo'!H13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'Riepilogo'!$G$14:$G$16</f>
            </numRef>
          </cat>
          <val>
            <numRef>
              <f>'Riepilogo'!$H$14:$H$16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18</row>
      <rowOff>0</rowOff>
    </from>
    <ext cx="576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18</row>
      <rowOff>0</rowOff>
    </from>
    <ext cx="5400000" cy="324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36</row>
      <rowOff>0</rowOff>
    </from>
    <ext cx="57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07"/>
  <sheetViews>
    <sheetView showGridLines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0" customWidth="1" min="1" max="1"/>
    <col width="23" customWidth="1" min="2" max="2"/>
    <col width="38" customWidth="1" min="3" max="3"/>
    <col width="16" customWidth="1" min="4" max="4"/>
    <col width="13" customWidth="1" min="5" max="5"/>
    <col width="19" customWidth="1" min="6" max="6"/>
    <col width="13" customWidth="1" min="7" max="7"/>
    <col width="18" customWidth="1" min="8" max="8"/>
    <col width="12" customWidth="1" min="9" max="9"/>
    <col width="16" customWidth="1" min="10" max="10"/>
    <col width="17" customWidth="1" min="11" max="11"/>
    <col width="28" customWidth="1" min="12" max="12"/>
    <col width="34" customWidth="1" min="13" max="13"/>
  </cols>
  <sheetData>
    <row r="1" ht="26" customHeight="1">
      <c r="A1" s="1" t="inlineStr">
        <is>
          <t>Computo metrico estimativo - Ristrutturazione appartamento</t>
        </is>
      </c>
    </row>
    <row r="2">
      <c r="A2" s="2" t="inlineStr">
        <is>
          <t>Progetto</t>
        </is>
      </c>
      <c r="B2" s="3" t="inlineStr">
        <is>
          <t>Appartamento di Giulia Bianchi, Via Roma 12, Milano</t>
        </is>
      </c>
      <c r="H2" s="2" t="inlineStr">
        <is>
          <t>P.IVA impresa</t>
        </is>
      </c>
      <c r="I2" s="3" t="inlineStr">
        <is>
          <t>01234567890</t>
        </is>
      </c>
    </row>
    <row r="3">
      <c r="A3" s="2" t="inlineStr">
        <is>
          <t>Committente</t>
        </is>
      </c>
      <c r="B3" s="3" t="inlineStr">
        <is>
          <t>Giulia Bianchi</t>
        </is>
      </c>
      <c r="H3" s="2" t="inlineStr">
        <is>
          <t>Tipologia</t>
        </is>
      </c>
      <c r="I3" s="3" t="inlineStr">
        <is>
          <t>Ristrutturazione interna appartamento</t>
        </is>
      </c>
    </row>
    <row r="4">
      <c r="A4" s="2" t="inlineStr">
        <is>
          <t>Impresa esecutrice</t>
        </is>
      </c>
      <c r="B4" s="3" t="inlineStr">
        <is>
          <t>Immobiliare Verdi SRL</t>
        </is>
      </c>
      <c r="H4" s="2" t="inlineStr">
        <is>
          <t>Stato documento</t>
        </is>
      </c>
      <c r="I4" s="3" t="inlineStr">
        <is>
          <t>Computo di lavoro</t>
        </is>
      </c>
    </row>
    <row r="5"/>
    <row r="6">
      <c r="A6" s="4" t="inlineStr">
        <is>
          <t>N. voce</t>
        </is>
      </c>
      <c r="B6" s="4" t="inlineStr">
        <is>
          <t>Categoria</t>
        </is>
      </c>
      <c r="C6" s="4" t="inlineStr">
        <is>
          <t>Descrizione lavorazione</t>
        </is>
      </c>
      <c r="D6" s="4" t="inlineStr">
        <is>
          <t>Unità di misura</t>
        </is>
      </c>
      <c r="E6" s="4" t="inlineStr">
        <is>
          <t>Quantità</t>
        </is>
      </c>
      <c r="F6" s="4" t="inlineStr">
        <is>
          <t>Prezzo unitario (€)</t>
        </is>
      </c>
      <c r="G6" s="4" t="inlineStr">
        <is>
          <t>Sconto (%)</t>
        </is>
      </c>
      <c r="H6" s="4" t="inlineStr">
        <is>
          <t>Imponibile (€)</t>
        </is>
      </c>
      <c r="I6" s="4" t="inlineStr">
        <is>
          <t>IVA (%)</t>
        </is>
      </c>
      <c r="J6" s="4" t="inlineStr">
        <is>
          <t>IVA (€)</t>
        </is>
      </c>
      <c r="K6" s="4" t="inlineStr">
        <is>
          <t>Totale (€)</t>
        </is>
      </c>
      <c r="L6" s="4" t="inlineStr">
        <is>
          <t>Fornitore/impresa</t>
        </is>
      </c>
      <c r="M6" s="4" t="inlineStr">
        <is>
          <t>Note</t>
        </is>
      </c>
    </row>
    <row r="7" ht="32" customHeight="1">
      <c r="A7" s="5">
        <f>IF(C7&lt;&gt;"",ROW()-6,"")</f>
        <v/>
      </c>
      <c r="B7" s="3" t="inlineStr">
        <is>
          <t>Demolizioni</t>
        </is>
      </c>
      <c r="C7" s="3" t="inlineStr">
        <is>
          <t>Demolizione tramezzi interni</t>
        </is>
      </c>
      <c r="D7" s="3" t="inlineStr">
        <is>
          <t>m²</t>
        </is>
      </c>
      <c r="E7" s="6" t="n">
        <v>32.5</v>
      </c>
      <c r="F7" s="7">
        <f>IF(C7="","",IFERROR(VLOOKUP(C7,'Prezzario'!$B$2:$D$101,3,FALSE),0))</f>
        <v/>
      </c>
      <c r="G7" s="8" t="n">
        <v>0</v>
      </c>
      <c r="H7" s="7">
        <f>IF(OR(E7="",F7=""),"",E7*F7*(1-IF(G7="",0,G7)))</f>
        <v/>
      </c>
      <c r="I7" s="8" t="n">
        <v>0.1</v>
      </c>
      <c r="J7" s="7">
        <f>IF(OR(H7="",I7=""),"",H7*I7)</f>
        <v/>
      </c>
      <c r="K7" s="7">
        <f>IF(OR(H7="",J7=""),"",H7+J7)</f>
        <v/>
      </c>
      <c r="L7" s="3" t="inlineStr">
        <is>
          <t>Immobiliare Verdi SRL</t>
        </is>
      </c>
      <c r="M7" s="3" t="inlineStr">
        <is>
          <t>Rimozione pareti non portanti</t>
        </is>
      </c>
    </row>
    <row r="8" ht="32" customHeight="1">
      <c r="A8" s="9">
        <f>IF(C8&lt;&gt;"",ROW()-6,"")</f>
        <v/>
      </c>
      <c r="B8" s="3" t="inlineStr">
        <is>
          <t>Demolizioni</t>
        </is>
      </c>
      <c r="C8" s="3" t="inlineStr">
        <is>
          <t>Smaltimento macerie</t>
        </is>
      </c>
      <c r="D8" s="3" t="inlineStr">
        <is>
          <t>m³</t>
        </is>
      </c>
      <c r="E8" s="6" t="n">
        <v>4</v>
      </c>
      <c r="F8" s="10">
        <f>IF(C8="","",IFERROR(VLOOKUP(C8,'Prezzario'!$B$2:$D$101,3,FALSE),0))</f>
        <v/>
      </c>
      <c r="G8" s="8" t="n">
        <v>0</v>
      </c>
      <c r="H8" s="10">
        <f>IF(OR(E8="",F8=""),"",E8*F8*(1-IF(G8="",0,G8)))</f>
        <v/>
      </c>
      <c r="I8" s="8" t="n">
        <v>0.1</v>
      </c>
      <c r="J8" s="10">
        <f>IF(OR(H8="",I8=""),"",H8*I8)</f>
        <v/>
      </c>
      <c r="K8" s="10">
        <f>IF(OR(H8="",J8=""),"",H8+J8)</f>
        <v/>
      </c>
      <c r="L8" s="3" t="inlineStr">
        <is>
          <t>Immobiliare Verdi SRL</t>
        </is>
      </c>
      <c r="M8" s="3" t="inlineStr">
        <is>
          <t>Trasporto e conferimento autorizzato</t>
        </is>
      </c>
    </row>
    <row r="9" ht="32" customHeight="1">
      <c r="A9" s="5">
        <f>IF(C9&lt;&gt;"",ROW()-6,"")</f>
        <v/>
      </c>
      <c r="B9" s="3" t="inlineStr">
        <is>
          <t>Impianti</t>
        </is>
      </c>
      <c r="C9" s="3" t="inlineStr">
        <is>
          <t>Rifacimento impianto elettrico</t>
        </is>
      </c>
      <c r="D9" s="3" t="inlineStr">
        <is>
          <t>a corpo</t>
        </is>
      </c>
      <c r="E9" s="6" t="n">
        <v>1</v>
      </c>
      <c r="F9" s="7">
        <f>IF(C9="","",IFERROR(VLOOKUP(C9,'Prezzario'!$B$2:$D$101,3,FALSE),0))</f>
        <v/>
      </c>
      <c r="G9" s="8" t="n">
        <v>0</v>
      </c>
      <c r="H9" s="7">
        <f>IF(OR(E9="",F9=""),"",E9*F9*(1-IF(G9="",0,G9)))</f>
        <v/>
      </c>
      <c r="I9" s="8" t="n">
        <v>0.1</v>
      </c>
      <c r="J9" s="7">
        <f>IF(OR(H9="",I9=""),"",H9*I9)</f>
        <v/>
      </c>
      <c r="K9" s="7">
        <f>IF(OR(H9="",J9=""),"",H9+J9)</f>
        <v/>
      </c>
      <c r="L9" s="3" t="inlineStr">
        <is>
          <t>Immobiliare Verdi SRL</t>
        </is>
      </c>
      <c r="M9" s="3" t="inlineStr">
        <is>
          <t>Impianto completo con quadro elettrico</t>
        </is>
      </c>
    </row>
    <row r="10" ht="32" customHeight="1">
      <c r="A10" s="9">
        <f>IF(C10&lt;&gt;"",ROW()-6,"")</f>
        <v/>
      </c>
      <c r="B10" s="3" t="inlineStr">
        <is>
          <t>Impianti</t>
        </is>
      </c>
      <c r="C10" s="3" t="inlineStr">
        <is>
          <t>Rifacimento impianto idraulico bagno</t>
        </is>
      </c>
      <c r="D10" s="3" t="inlineStr">
        <is>
          <t>a corpo</t>
        </is>
      </c>
      <c r="E10" s="6" t="n">
        <v>1</v>
      </c>
      <c r="F10" s="10">
        <f>IF(C10="","",IFERROR(VLOOKUP(C10,'Prezzario'!$B$2:$D$101,3,FALSE),0))</f>
        <v/>
      </c>
      <c r="G10" s="8" t="n">
        <v>0</v>
      </c>
      <c r="H10" s="10">
        <f>IF(OR(E10="",F10=""),"",E10*F10*(1-IF(G10="",0,G10)))</f>
        <v/>
      </c>
      <c r="I10" s="8" t="n">
        <v>0.1</v>
      </c>
      <c r="J10" s="10">
        <f>IF(OR(H10="",I10=""),"",H10*I10)</f>
        <v/>
      </c>
      <c r="K10" s="10">
        <f>IF(OR(H10="",J10=""),"",H10+J10)</f>
        <v/>
      </c>
      <c r="L10" s="3" t="inlineStr">
        <is>
          <t>Immobiliare Verdi SRL</t>
        </is>
      </c>
      <c r="M10" s="3" t="inlineStr">
        <is>
          <t>Tubazioni, scarichi e collegamenti</t>
        </is>
      </c>
    </row>
    <row r="11" ht="32" customHeight="1">
      <c r="A11" s="5">
        <f>IF(C11&lt;&gt;"",ROW()-6,"")</f>
        <v/>
      </c>
      <c r="B11" s="3" t="inlineStr">
        <is>
          <t>Pavimenti e rivestimenti</t>
        </is>
      </c>
      <c r="C11" s="3" t="inlineStr">
        <is>
          <t>Fornitura e posa pavimento gres</t>
        </is>
      </c>
      <c r="D11" s="3" t="inlineStr">
        <is>
          <t>m²</t>
        </is>
      </c>
      <c r="E11" s="6" t="n">
        <v>78</v>
      </c>
      <c r="F11" s="7">
        <f>IF(C11="","",IFERROR(VLOOKUP(C11,'Prezzario'!$B$2:$D$101,3,FALSE),0))</f>
        <v/>
      </c>
      <c r="G11" s="8" t="n">
        <v>0.05</v>
      </c>
      <c r="H11" s="7">
        <f>IF(OR(E11="",F11=""),"",E11*F11*(1-IF(G11="",0,G11)))</f>
        <v/>
      </c>
      <c r="I11" s="8" t="n">
        <v>0.1</v>
      </c>
      <c r="J11" s="7">
        <f>IF(OR(H11="",I11=""),"",H11*I11)</f>
        <v/>
      </c>
      <c r="K11" s="7">
        <f>IF(OR(H11="",J11=""),"",H11+J11)</f>
        <v/>
      </c>
      <c r="L11" s="3" t="inlineStr">
        <is>
          <t>Immobiliare Verdi SRL</t>
        </is>
      </c>
      <c r="M11" s="3" t="inlineStr">
        <is>
          <t>Gres porcellanato medio formato</t>
        </is>
      </c>
    </row>
    <row r="12" ht="32" customHeight="1">
      <c r="A12" s="9">
        <f>IF(C12&lt;&gt;"",ROW()-6,"")</f>
        <v/>
      </c>
      <c r="B12" s="3" t="inlineStr">
        <is>
          <t>Finiture</t>
        </is>
      </c>
      <c r="C12" s="3" t="inlineStr">
        <is>
          <t>Tinteggiatura pareti e soffitti</t>
        </is>
      </c>
      <c r="D12" s="3" t="inlineStr">
        <is>
          <t>m²</t>
        </is>
      </c>
      <c r="E12" s="6" t="n">
        <v>215</v>
      </c>
      <c r="F12" s="10">
        <f>IF(C12="","",IFERROR(VLOOKUP(C12,'Prezzario'!$B$2:$D$101,3,FALSE),0))</f>
        <v/>
      </c>
      <c r="G12" s="8" t="n">
        <v>0</v>
      </c>
      <c r="H12" s="10">
        <f>IF(OR(E12="",F12=""),"",E12*F12*(1-IF(G12="",0,G12)))</f>
        <v/>
      </c>
      <c r="I12" s="8" t="n">
        <v>0.1</v>
      </c>
      <c r="J12" s="10">
        <f>IF(OR(H12="",I12=""),"",H12*I12)</f>
        <v/>
      </c>
      <c r="K12" s="10">
        <f>IF(OR(H12="",J12=""),"",H12+J12)</f>
        <v/>
      </c>
      <c r="L12" s="3" t="inlineStr">
        <is>
          <t>Immobiliare Verdi SRL</t>
        </is>
      </c>
      <c r="M12" s="3" t="inlineStr">
        <is>
          <t>Preparazione supporti e due mani</t>
        </is>
      </c>
    </row>
    <row r="13" ht="32" customHeight="1">
      <c r="A13" s="5">
        <f>IF(C13&lt;&gt;"",ROW()-6,"")</f>
        <v/>
      </c>
      <c r="B13" s="3" t="inlineStr">
        <is>
          <t>Serramenti</t>
        </is>
      </c>
      <c r="C13" s="3" t="inlineStr">
        <is>
          <t>Sostituzione infissi</t>
        </is>
      </c>
      <c r="D13" s="3" t="inlineStr">
        <is>
          <t>pezzo</t>
        </is>
      </c>
      <c r="E13" s="6" t="n">
        <v>6</v>
      </c>
      <c r="F13" s="7">
        <f>IF(C13="","",IFERROR(VLOOKUP(C13,'Prezzario'!$B$2:$D$101,3,FALSE),0))</f>
        <v/>
      </c>
      <c r="G13" s="8" t="n">
        <v>0.03</v>
      </c>
      <c r="H13" s="7">
        <f>IF(OR(E13="",F13=""),"",E13*F13*(1-IF(G13="",0,G13)))</f>
        <v/>
      </c>
      <c r="I13" s="8" t="n">
        <v>0.1</v>
      </c>
      <c r="J13" s="7">
        <f>IF(OR(H13="",I13=""),"",H13*I13)</f>
        <v/>
      </c>
      <c r="K13" s="7">
        <f>IF(OR(H13="",J13=""),"",H13+J13)</f>
        <v/>
      </c>
      <c r="L13" s="3" t="inlineStr">
        <is>
          <t>Immobiliare Verdi SRL</t>
        </is>
      </c>
      <c r="M13" s="3" t="inlineStr">
        <is>
          <t>Infissi a taglio termico</t>
        </is>
      </c>
    </row>
    <row r="14" ht="32" customHeight="1">
      <c r="A14" s="9">
        <f>IF(C14&lt;&gt;"",ROW()-6,"")</f>
        <v/>
      </c>
      <c r="B14" s="3" t="inlineStr">
        <is>
          <t>Impianti</t>
        </is>
      </c>
      <c r="C14" s="3" t="inlineStr">
        <is>
          <t>Realizzazione bagno completo</t>
        </is>
      </c>
      <c r="D14" s="3" t="inlineStr">
        <is>
          <t>a corpo</t>
        </is>
      </c>
      <c r="E14" s="6" t="n">
        <v>1</v>
      </c>
      <c r="F14" s="10">
        <f>IF(C14="","",IFERROR(VLOOKUP(C14,'Prezzario'!$B$2:$D$101,3,FALSE),0))</f>
        <v/>
      </c>
      <c r="G14" s="8" t="n">
        <v>0</v>
      </c>
      <c r="H14" s="10">
        <f>IF(OR(E14="",F14=""),"",E14*F14*(1-IF(G14="",0,G14)))</f>
        <v/>
      </c>
      <c r="I14" s="8" t="n">
        <v>0.1</v>
      </c>
      <c r="J14" s="10">
        <f>IF(OR(H14="",I14=""),"",H14*I14)</f>
        <v/>
      </c>
      <c r="K14" s="10">
        <f>IF(OR(H14="",J14=""),"",H14+J14)</f>
        <v/>
      </c>
      <c r="L14" s="3" t="inlineStr">
        <is>
          <t>Immobiliare Verdi SRL</t>
        </is>
      </c>
      <c r="M14" s="3" t="inlineStr">
        <is>
          <t>Sanitari, rivestimenti e rubinetteria</t>
        </is>
      </c>
    </row>
    <row r="15" ht="32" customHeight="1">
      <c r="A15" s="5">
        <f>IF(C15&lt;&gt;"",ROW()-6,"")</f>
        <v/>
      </c>
      <c r="B15" s="3" t="inlineStr">
        <is>
          <t>Sicurezza</t>
        </is>
      </c>
      <c r="C15" s="3" t="inlineStr">
        <is>
          <t>Porta blindata</t>
        </is>
      </c>
      <c r="D15" s="3" t="inlineStr">
        <is>
          <t>pezzo</t>
        </is>
      </c>
      <c r="E15" s="6" t="n">
        <v>1</v>
      </c>
      <c r="F15" s="7">
        <f>IF(C15="","",IFERROR(VLOOKUP(C15,'Prezzario'!$B$2:$D$101,3,FALSE),0))</f>
        <v/>
      </c>
      <c r="G15" s="8" t="n">
        <v>0</v>
      </c>
      <c r="H15" s="7">
        <f>IF(OR(E15="",F15=""),"",E15*F15*(1-IF(G15="",0,G15)))</f>
        <v/>
      </c>
      <c r="I15" s="8" t="n">
        <v>0.1</v>
      </c>
      <c r="J15" s="7">
        <f>IF(OR(H15="",I15=""),"",H15*I15)</f>
        <v/>
      </c>
      <c r="K15" s="7">
        <f>IF(OR(H15="",J15=""),"",H15+J15)</f>
        <v/>
      </c>
      <c r="L15" s="3" t="inlineStr">
        <is>
          <t>Immobiliare Verdi SRL</t>
        </is>
      </c>
      <c r="M15" s="3" t="inlineStr">
        <is>
          <t>Porta classe antieffrazione</t>
        </is>
      </c>
    </row>
    <row r="16" ht="32" customHeight="1">
      <c r="A16" s="9">
        <f>IF(C16&lt;&gt;"",ROW()-6,"")</f>
        <v/>
      </c>
      <c r="B16" s="3" t="inlineStr">
        <is>
          <t>Pulizie</t>
        </is>
      </c>
      <c r="C16" s="3" t="inlineStr">
        <is>
          <t>Pulizia finale di cantiere</t>
        </is>
      </c>
      <c r="D16" s="3" t="inlineStr">
        <is>
          <t>a corpo</t>
        </is>
      </c>
      <c r="E16" s="6" t="n">
        <v>1</v>
      </c>
      <c r="F16" s="10">
        <f>IF(C16="","",IFERROR(VLOOKUP(C16,'Prezzario'!$B$2:$D$101,3,FALSE),0))</f>
        <v/>
      </c>
      <c r="G16" s="8" t="n">
        <v>0</v>
      </c>
      <c r="H16" s="10">
        <f>IF(OR(E16="",F16=""),"",E16*F16*(1-IF(G16="",0,G16)))</f>
        <v/>
      </c>
      <c r="I16" s="8" t="n">
        <v>0.22</v>
      </c>
      <c r="J16" s="10">
        <f>IF(OR(H16="",I16=""),"",H16*I16)</f>
        <v/>
      </c>
      <c r="K16" s="10">
        <f>IF(OR(H16="",J16=""),"",H16+J16)</f>
        <v/>
      </c>
      <c r="L16" s="3" t="inlineStr">
        <is>
          <t>Immobiliare Verdi SRL</t>
        </is>
      </c>
      <c r="M16" s="3" t="inlineStr">
        <is>
          <t>Pulizia consegna immobile</t>
        </is>
      </c>
    </row>
    <row r="17" ht="32" customHeight="1">
      <c r="A17" s="5">
        <f>IF(C17&lt;&gt;"",ROW()-6,"")</f>
        <v/>
      </c>
      <c r="B17" s="3" t="n"/>
      <c r="C17" s="3" t="n"/>
      <c r="D17" s="3" t="n"/>
      <c r="E17" s="6" t="n"/>
      <c r="F17" s="7">
        <f>IF(C17="","",IFERROR(VLOOKUP(C17,'Prezzario'!$B$2:$D$101,3,FALSE),0))</f>
        <v/>
      </c>
      <c r="G17" s="8" t="n"/>
      <c r="H17" s="7">
        <f>IF(OR(E17="",F17=""),"",E17*F17*(1-IF(G17="",0,G17)))</f>
        <v/>
      </c>
      <c r="I17" s="8" t="n"/>
      <c r="J17" s="7">
        <f>IF(OR(H17="",I17=""),"",H17*I17)</f>
        <v/>
      </c>
      <c r="K17" s="7">
        <f>IF(OR(H17="",J17=""),"",H17+J17)</f>
        <v/>
      </c>
      <c r="L17" s="3" t="n"/>
      <c r="M17" s="3" t="n"/>
    </row>
    <row r="18" ht="32" customHeight="1">
      <c r="A18" s="9">
        <f>IF(C18&lt;&gt;"",ROW()-6,"")</f>
        <v/>
      </c>
      <c r="B18" s="3" t="n"/>
      <c r="C18" s="3" t="n"/>
      <c r="D18" s="3" t="n"/>
      <c r="E18" s="6" t="n"/>
      <c r="F18" s="10">
        <f>IF(C18="","",IFERROR(VLOOKUP(C18,'Prezzario'!$B$2:$D$101,3,FALSE),0))</f>
        <v/>
      </c>
      <c r="G18" s="8" t="n"/>
      <c r="H18" s="10">
        <f>IF(OR(E18="",F18=""),"",E18*F18*(1-IF(G18="",0,G18)))</f>
        <v/>
      </c>
      <c r="I18" s="8" t="n"/>
      <c r="J18" s="10">
        <f>IF(OR(H18="",I18=""),"",H18*I18)</f>
        <v/>
      </c>
      <c r="K18" s="10">
        <f>IF(OR(H18="",J18=""),"",H18+J18)</f>
        <v/>
      </c>
      <c r="L18" s="3" t="n"/>
      <c r="M18" s="3" t="n"/>
    </row>
    <row r="19" ht="32" customHeight="1">
      <c r="A19" s="5">
        <f>IF(C19&lt;&gt;"",ROW()-6,"")</f>
        <v/>
      </c>
      <c r="B19" s="3" t="n"/>
      <c r="C19" s="3" t="n"/>
      <c r="D19" s="3" t="n"/>
      <c r="E19" s="6" t="n"/>
      <c r="F19" s="7">
        <f>IF(C19="","",IFERROR(VLOOKUP(C19,'Prezzario'!$B$2:$D$101,3,FALSE),0))</f>
        <v/>
      </c>
      <c r="G19" s="8" t="n"/>
      <c r="H19" s="7">
        <f>IF(OR(E19="",F19=""),"",E19*F19*(1-IF(G19="",0,G19)))</f>
        <v/>
      </c>
      <c r="I19" s="8" t="n"/>
      <c r="J19" s="7">
        <f>IF(OR(H19="",I19=""),"",H19*I19)</f>
        <v/>
      </c>
      <c r="K19" s="7">
        <f>IF(OR(H19="",J19=""),"",H19+J19)</f>
        <v/>
      </c>
      <c r="L19" s="3" t="n"/>
      <c r="M19" s="3" t="n"/>
    </row>
    <row r="20" ht="32" customHeight="1">
      <c r="A20" s="9">
        <f>IF(C20&lt;&gt;"",ROW()-6,"")</f>
        <v/>
      </c>
      <c r="B20" s="3" t="n"/>
      <c r="C20" s="3" t="n"/>
      <c r="D20" s="3" t="n"/>
      <c r="E20" s="6" t="n"/>
      <c r="F20" s="10">
        <f>IF(C20="","",IFERROR(VLOOKUP(C20,'Prezzario'!$B$2:$D$101,3,FALSE),0))</f>
        <v/>
      </c>
      <c r="G20" s="8" t="n"/>
      <c r="H20" s="10">
        <f>IF(OR(E20="",F20=""),"",E20*F20*(1-IF(G20="",0,G20)))</f>
        <v/>
      </c>
      <c r="I20" s="8" t="n"/>
      <c r="J20" s="10">
        <f>IF(OR(H20="",I20=""),"",H20*I20)</f>
        <v/>
      </c>
      <c r="K20" s="10">
        <f>IF(OR(H20="",J20=""),"",H20+J20)</f>
        <v/>
      </c>
      <c r="L20" s="3" t="n"/>
      <c r="M20" s="3" t="n"/>
    </row>
    <row r="21" ht="32" customHeight="1">
      <c r="A21" s="5">
        <f>IF(C21&lt;&gt;"",ROW()-6,"")</f>
        <v/>
      </c>
      <c r="B21" s="3" t="n"/>
      <c r="C21" s="3" t="n"/>
      <c r="D21" s="3" t="n"/>
      <c r="E21" s="6" t="n"/>
      <c r="F21" s="7">
        <f>IF(C21="","",IFERROR(VLOOKUP(C21,'Prezzario'!$B$2:$D$101,3,FALSE),0))</f>
        <v/>
      </c>
      <c r="G21" s="8" t="n"/>
      <c r="H21" s="7">
        <f>IF(OR(E21="",F21=""),"",E21*F21*(1-IF(G21="",0,G21)))</f>
        <v/>
      </c>
      <c r="I21" s="8" t="n"/>
      <c r="J21" s="7">
        <f>IF(OR(H21="",I21=""),"",H21*I21)</f>
        <v/>
      </c>
      <c r="K21" s="7">
        <f>IF(OR(H21="",J21=""),"",H21+J21)</f>
        <v/>
      </c>
      <c r="L21" s="3" t="n"/>
      <c r="M21" s="3" t="n"/>
    </row>
    <row r="22" ht="32" customHeight="1">
      <c r="A22" s="9">
        <f>IF(C22&lt;&gt;"",ROW()-6,"")</f>
        <v/>
      </c>
      <c r="B22" s="3" t="n"/>
      <c r="C22" s="3" t="n"/>
      <c r="D22" s="3" t="n"/>
      <c r="E22" s="6" t="n"/>
      <c r="F22" s="10">
        <f>IF(C22="","",IFERROR(VLOOKUP(C22,'Prezzario'!$B$2:$D$101,3,FALSE),0))</f>
        <v/>
      </c>
      <c r="G22" s="8" t="n"/>
      <c r="H22" s="10">
        <f>IF(OR(E22="",F22=""),"",E22*F22*(1-IF(G22="",0,G22)))</f>
        <v/>
      </c>
      <c r="I22" s="8" t="n"/>
      <c r="J22" s="10">
        <f>IF(OR(H22="",I22=""),"",H22*I22)</f>
        <v/>
      </c>
      <c r="K22" s="10">
        <f>IF(OR(H22="",J22=""),"",H22+J22)</f>
        <v/>
      </c>
      <c r="L22" s="3" t="n"/>
      <c r="M22" s="3" t="n"/>
    </row>
    <row r="23" ht="32" customHeight="1">
      <c r="A23" s="5">
        <f>IF(C23&lt;&gt;"",ROW()-6,"")</f>
        <v/>
      </c>
      <c r="B23" s="3" t="n"/>
      <c r="C23" s="3" t="n"/>
      <c r="D23" s="3" t="n"/>
      <c r="E23" s="6" t="n"/>
      <c r="F23" s="7">
        <f>IF(C23="","",IFERROR(VLOOKUP(C23,'Prezzario'!$B$2:$D$101,3,FALSE),0))</f>
        <v/>
      </c>
      <c r="G23" s="8" t="n"/>
      <c r="H23" s="7">
        <f>IF(OR(E23="",F23=""),"",E23*F23*(1-IF(G23="",0,G23)))</f>
        <v/>
      </c>
      <c r="I23" s="8" t="n"/>
      <c r="J23" s="7">
        <f>IF(OR(H23="",I23=""),"",H23*I23)</f>
        <v/>
      </c>
      <c r="K23" s="7">
        <f>IF(OR(H23="",J23=""),"",H23+J23)</f>
        <v/>
      </c>
      <c r="L23" s="3" t="n"/>
      <c r="M23" s="3" t="n"/>
    </row>
    <row r="24" ht="32" customHeight="1">
      <c r="A24" s="9">
        <f>IF(C24&lt;&gt;"",ROW()-6,"")</f>
        <v/>
      </c>
      <c r="B24" s="3" t="n"/>
      <c r="C24" s="3" t="n"/>
      <c r="D24" s="3" t="n"/>
      <c r="E24" s="6" t="n"/>
      <c r="F24" s="10">
        <f>IF(C24="","",IFERROR(VLOOKUP(C24,'Prezzario'!$B$2:$D$101,3,FALSE),0))</f>
        <v/>
      </c>
      <c r="G24" s="8" t="n"/>
      <c r="H24" s="10">
        <f>IF(OR(E24="",F24=""),"",E24*F24*(1-IF(G24="",0,G24)))</f>
        <v/>
      </c>
      <c r="I24" s="8" t="n"/>
      <c r="J24" s="10">
        <f>IF(OR(H24="",I24=""),"",H24*I24)</f>
        <v/>
      </c>
      <c r="K24" s="10">
        <f>IF(OR(H24="",J24=""),"",H24+J24)</f>
        <v/>
      </c>
      <c r="L24" s="3" t="n"/>
      <c r="M24" s="3" t="n"/>
    </row>
    <row r="25" ht="32" customHeight="1">
      <c r="A25" s="5">
        <f>IF(C25&lt;&gt;"",ROW()-6,"")</f>
        <v/>
      </c>
      <c r="B25" s="3" t="n"/>
      <c r="C25" s="3" t="n"/>
      <c r="D25" s="3" t="n"/>
      <c r="E25" s="6" t="n"/>
      <c r="F25" s="7">
        <f>IF(C25="","",IFERROR(VLOOKUP(C25,'Prezzario'!$B$2:$D$101,3,FALSE),0))</f>
        <v/>
      </c>
      <c r="G25" s="8" t="n"/>
      <c r="H25" s="7">
        <f>IF(OR(E25="",F25=""),"",E25*F25*(1-IF(G25="",0,G25)))</f>
        <v/>
      </c>
      <c r="I25" s="8" t="n"/>
      <c r="J25" s="7">
        <f>IF(OR(H25="",I25=""),"",H25*I25)</f>
        <v/>
      </c>
      <c r="K25" s="7">
        <f>IF(OR(H25="",J25=""),"",H25+J25)</f>
        <v/>
      </c>
      <c r="L25" s="3" t="n"/>
      <c r="M25" s="3" t="n"/>
    </row>
    <row r="26" ht="32" customHeight="1">
      <c r="A26" s="9">
        <f>IF(C26&lt;&gt;"",ROW()-6,"")</f>
        <v/>
      </c>
      <c r="B26" s="3" t="n"/>
      <c r="C26" s="3" t="n"/>
      <c r="D26" s="3" t="n"/>
      <c r="E26" s="6" t="n"/>
      <c r="F26" s="10">
        <f>IF(C26="","",IFERROR(VLOOKUP(C26,'Prezzario'!$B$2:$D$101,3,FALSE),0))</f>
        <v/>
      </c>
      <c r="G26" s="8" t="n"/>
      <c r="H26" s="10">
        <f>IF(OR(E26="",F26=""),"",E26*F26*(1-IF(G26="",0,G26)))</f>
        <v/>
      </c>
      <c r="I26" s="8" t="n"/>
      <c r="J26" s="10">
        <f>IF(OR(H26="",I26=""),"",H26*I26)</f>
        <v/>
      </c>
      <c r="K26" s="10">
        <f>IF(OR(H26="",J26=""),"",H26+J26)</f>
        <v/>
      </c>
      <c r="L26" s="3" t="n"/>
      <c r="M26" s="3" t="n"/>
    </row>
    <row r="27" ht="32" customHeight="1">
      <c r="A27" s="5">
        <f>IF(C27&lt;&gt;"",ROW()-6,"")</f>
        <v/>
      </c>
      <c r="B27" s="3" t="n"/>
      <c r="C27" s="3" t="n"/>
      <c r="D27" s="3" t="n"/>
      <c r="E27" s="6" t="n"/>
      <c r="F27" s="7">
        <f>IF(C27="","",IFERROR(VLOOKUP(C27,'Prezzario'!$B$2:$D$101,3,FALSE),0))</f>
        <v/>
      </c>
      <c r="G27" s="8" t="n"/>
      <c r="H27" s="7">
        <f>IF(OR(E27="",F27=""),"",E27*F27*(1-IF(G27="",0,G27)))</f>
        <v/>
      </c>
      <c r="I27" s="8" t="n"/>
      <c r="J27" s="7">
        <f>IF(OR(H27="",I27=""),"",H27*I27)</f>
        <v/>
      </c>
      <c r="K27" s="7">
        <f>IF(OR(H27="",J27=""),"",H27+J27)</f>
        <v/>
      </c>
      <c r="L27" s="3" t="n"/>
      <c r="M27" s="3" t="n"/>
    </row>
    <row r="28" ht="32" customHeight="1">
      <c r="A28" s="9">
        <f>IF(C28&lt;&gt;"",ROW()-6,"")</f>
        <v/>
      </c>
      <c r="B28" s="3" t="n"/>
      <c r="C28" s="3" t="n"/>
      <c r="D28" s="3" t="n"/>
      <c r="E28" s="6" t="n"/>
      <c r="F28" s="10">
        <f>IF(C28="","",IFERROR(VLOOKUP(C28,'Prezzario'!$B$2:$D$101,3,FALSE),0))</f>
        <v/>
      </c>
      <c r="G28" s="8" t="n"/>
      <c r="H28" s="10">
        <f>IF(OR(E28="",F28=""),"",E28*F28*(1-IF(G28="",0,G28)))</f>
        <v/>
      </c>
      <c r="I28" s="8" t="n"/>
      <c r="J28" s="10">
        <f>IF(OR(H28="",I28=""),"",H28*I28)</f>
        <v/>
      </c>
      <c r="K28" s="10">
        <f>IF(OR(H28="",J28=""),"",H28+J28)</f>
        <v/>
      </c>
      <c r="L28" s="3" t="n"/>
      <c r="M28" s="3" t="n"/>
    </row>
    <row r="29" ht="32" customHeight="1">
      <c r="A29" s="5">
        <f>IF(C29&lt;&gt;"",ROW()-6,"")</f>
        <v/>
      </c>
      <c r="B29" s="3" t="n"/>
      <c r="C29" s="3" t="n"/>
      <c r="D29" s="3" t="n"/>
      <c r="E29" s="6" t="n"/>
      <c r="F29" s="7">
        <f>IF(C29="","",IFERROR(VLOOKUP(C29,'Prezzario'!$B$2:$D$101,3,FALSE),0))</f>
        <v/>
      </c>
      <c r="G29" s="8" t="n"/>
      <c r="H29" s="7">
        <f>IF(OR(E29="",F29=""),"",E29*F29*(1-IF(G29="",0,G29)))</f>
        <v/>
      </c>
      <c r="I29" s="8" t="n"/>
      <c r="J29" s="7">
        <f>IF(OR(H29="",I29=""),"",H29*I29)</f>
        <v/>
      </c>
      <c r="K29" s="7">
        <f>IF(OR(H29="",J29=""),"",H29+J29)</f>
        <v/>
      </c>
      <c r="L29" s="3" t="n"/>
      <c r="M29" s="3" t="n"/>
    </row>
    <row r="30" ht="32" customHeight="1">
      <c r="A30" s="9">
        <f>IF(C30&lt;&gt;"",ROW()-6,"")</f>
        <v/>
      </c>
      <c r="B30" s="3" t="n"/>
      <c r="C30" s="3" t="n"/>
      <c r="D30" s="3" t="n"/>
      <c r="E30" s="6" t="n"/>
      <c r="F30" s="10">
        <f>IF(C30="","",IFERROR(VLOOKUP(C30,'Prezzario'!$B$2:$D$101,3,FALSE),0))</f>
        <v/>
      </c>
      <c r="G30" s="8" t="n"/>
      <c r="H30" s="10">
        <f>IF(OR(E30="",F30=""),"",E30*F30*(1-IF(G30="",0,G30)))</f>
        <v/>
      </c>
      <c r="I30" s="8" t="n"/>
      <c r="J30" s="10">
        <f>IF(OR(H30="",I30=""),"",H30*I30)</f>
        <v/>
      </c>
      <c r="K30" s="10">
        <f>IF(OR(H30="",J30=""),"",H30+J30)</f>
        <v/>
      </c>
      <c r="L30" s="3" t="n"/>
      <c r="M30" s="3" t="n"/>
    </row>
    <row r="31" ht="32" customHeight="1">
      <c r="A31" s="5">
        <f>IF(C31&lt;&gt;"",ROW()-6,"")</f>
        <v/>
      </c>
      <c r="B31" s="3" t="n"/>
      <c r="C31" s="3" t="n"/>
      <c r="D31" s="3" t="n"/>
      <c r="E31" s="6" t="n"/>
      <c r="F31" s="7">
        <f>IF(C31="","",IFERROR(VLOOKUP(C31,'Prezzario'!$B$2:$D$101,3,FALSE),0))</f>
        <v/>
      </c>
      <c r="G31" s="8" t="n"/>
      <c r="H31" s="7">
        <f>IF(OR(E31="",F31=""),"",E31*F31*(1-IF(G31="",0,G31)))</f>
        <v/>
      </c>
      <c r="I31" s="8" t="n"/>
      <c r="J31" s="7">
        <f>IF(OR(H31="",I31=""),"",H31*I31)</f>
        <v/>
      </c>
      <c r="K31" s="7">
        <f>IF(OR(H31="",J31=""),"",H31+J31)</f>
        <v/>
      </c>
      <c r="L31" s="3" t="n"/>
      <c r="M31" s="3" t="n"/>
    </row>
    <row r="32" ht="32" customHeight="1">
      <c r="A32" s="9">
        <f>IF(C32&lt;&gt;"",ROW()-6,"")</f>
        <v/>
      </c>
      <c r="B32" s="3" t="n"/>
      <c r="C32" s="3" t="n"/>
      <c r="D32" s="3" t="n"/>
      <c r="E32" s="6" t="n"/>
      <c r="F32" s="10">
        <f>IF(C32="","",IFERROR(VLOOKUP(C32,'Prezzario'!$B$2:$D$101,3,FALSE),0))</f>
        <v/>
      </c>
      <c r="G32" s="8" t="n"/>
      <c r="H32" s="10">
        <f>IF(OR(E32="",F32=""),"",E32*F32*(1-IF(G32="",0,G32)))</f>
        <v/>
      </c>
      <c r="I32" s="8" t="n"/>
      <c r="J32" s="10">
        <f>IF(OR(H32="",I32=""),"",H32*I32)</f>
        <v/>
      </c>
      <c r="K32" s="10">
        <f>IF(OR(H32="",J32=""),"",H32+J32)</f>
        <v/>
      </c>
      <c r="L32" s="3" t="n"/>
      <c r="M32" s="3" t="n"/>
    </row>
    <row r="33" ht="32" customHeight="1">
      <c r="A33" s="5">
        <f>IF(C33&lt;&gt;"",ROW()-6,"")</f>
        <v/>
      </c>
      <c r="B33" s="3" t="n"/>
      <c r="C33" s="3" t="n"/>
      <c r="D33" s="3" t="n"/>
      <c r="E33" s="6" t="n"/>
      <c r="F33" s="7">
        <f>IF(C33="","",IFERROR(VLOOKUP(C33,'Prezzario'!$B$2:$D$101,3,FALSE),0))</f>
        <v/>
      </c>
      <c r="G33" s="8" t="n"/>
      <c r="H33" s="7">
        <f>IF(OR(E33="",F33=""),"",E33*F33*(1-IF(G33="",0,G33)))</f>
        <v/>
      </c>
      <c r="I33" s="8" t="n"/>
      <c r="J33" s="7">
        <f>IF(OR(H33="",I33=""),"",H33*I33)</f>
        <v/>
      </c>
      <c r="K33" s="7">
        <f>IF(OR(H33="",J33=""),"",H33+J33)</f>
        <v/>
      </c>
      <c r="L33" s="3" t="n"/>
      <c r="M33" s="3" t="n"/>
    </row>
    <row r="34" ht="32" customHeight="1">
      <c r="A34" s="9">
        <f>IF(C34&lt;&gt;"",ROW()-6,"")</f>
        <v/>
      </c>
      <c r="B34" s="3" t="n"/>
      <c r="C34" s="3" t="n"/>
      <c r="D34" s="3" t="n"/>
      <c r="E34" s="6" t="n"/>
      <c r="F34" s="10">
        <f>IF(C34="","",IFERROR(VLOOKUP(C34,'Prezzario'!$B$2:$D$101,3,FALSE),0))</f>
        <v/>
      </c>
      <c r="G34" s="8" t="n"/>
      <c r="H34" s="10">
        <f>IF(OR(E34="",F34=""),"",E34*F34*(1-IF(G34="",0,G34)))</f>
        <v/>
      </c>
      <c r="I34" s="8" t="n"/>
      <c r="J34" s="10">
        <f>IF(OR(H34="",I34=""),"",H34*I34)</f>
        <v/>
      </c>
      <c r="K34" s="10">
        <f>IF(OR(H34="",J34=""),"",H34+J34)</f>
        <v/>
      </c>
      <c r="L34" s="3" t="n"/>
      <c r="M34" s="3" t="n"/>
    </row>
    <row r="35" ht="32" customHeight="1">
      <c r="A35" s="5">
        <f>IF(C35&lt;&gt;"",ROW()-6,"")</f>
        <v/>
      </c>
      <c r="B35" s="3" t="n"/>
      <c r="C35" s="3" t="n"/>
      <c r="D35" s="3" t="n"/>
      <c r="E35" s="6" t="n"/>
      <c r="F35" s="7">
        <f>IF(C35="","",IFERROR(VLOOKUP(C35,'Prezzario'!$B$2:$D$101,3,FALSE),0))</f>
        <v/>
      </c>
      <c r="G35" s="8" t="n"/>
      <c r="H35" s="7">
        <f>IF(OR(E35="",F35=""),"",E35*F35*(1-IF(G35="",0,G35)))</f>
        <v/>
      </c>
      <c r="I35" s="8" t="n"/>
      <c r="J35" s="7">
        <f>IF(OR(H35="",I35=""),"",H35*I35)</f>
        <v/>
      </c>
      <c r="K35" s="7">
        <f>IF(OR(H35="",J35=""),"",H35+J35)</f>
        <v/>
      </c>
      <c r="L35" s="3" t="n"/>
      <c r="M35" s="3" t="n"/>
    </row>
    <row r="36" ht="32" customHeight="1">
      <c r="A36" s="9">
        <f>IF(C36&lt;&gt;"",ROW()-6,"")</f>
        <v/>
      </c>
      <c r="B36" s="3" t="n"/>
      <c r="C36" s="3" t="n"/>
      <c r="D36" s="3" t="n"/>
      <c r="E36" s="6" t="n"/>
      <c r="F36" s="10">
        <f>IF(C36="","",IFERROR(VLOOKUP(C36,'Prezzario'!$B$2:$D$101,3,FALSE),0))</f>
        <v/>
      </c>
      <c r="G36" s="8" t="n"/>
      <c r="H36" s="10">
        <f>IF(OR(E36="",F36=""),"",E36*F36*(1-IF(G36="",0,G36)))</f>
        <v/>
      </c>
      <c r="I36" s="8" t="n"/>
      <c r="J36" s="10">
        <f>IF(OR(H36="",I36=""),"",H36*I36)</f>
        <v/>
      </c>
      <c r="K36" s="10">
        <f>IF(OR(H36="",J36=""),"",H36+J36)</f>
        <v/>
      </c>
      <c r="L36" s="3" t="n"/>
      <c r="M36" s="3" t="n"/>
    </row>
    <row r="37" ht="32" customHeight="1">
      <c r="A37" s="5">
        <f>IF(C37&lt;&gt;"",ROW()-6,"")</f>
        <v/>
      </c>
      <c r="B37" s="3" t="n"/>
      <c r="C37" s="3" t="n"/>
      <c r="D37" s="3" t="n"/>
      <c r="E37" s="6" t="n"/>
      <c r="F37" s="7">
        <f>IF(C37="","",IFERROR(VLOOKUP(C37,'Prezzario'!$B$2:$D$101,3,FALSE),0))</f>
        <v/>
      </c>
      <c r="G37" s="8" t="n"/>
      <c r="H37" s="7">
        <f>IF(OR(E37="",F37=""),"",E37*F37*(1-IF(G37="",0,G37)))</f>
        <v/>
      </c>
      <c r="I37" s="8" t="n"/>
      <c r="J37" s="7">
        <f>IF(OR(H37="",I37=""),"",H37*I37)</f>
        <v/>
      </c>
      <c r="K37" s="7">
        <f>IF(OR(H37="",J37=""),"",H37+J37)</f>
        <v/>
      </c>
      <c r="L37" s="3" t="n"/>
      <c r="M37" s="3" t="n"/>
    </row>
    <row r="38" ht="32" customHeight="1">
      <c r="A38" s="9">
        <f>IF(C38&lt;&gt;"",ROW()-6,"")</f>
        <v/>
      </c>
      <c r="B38" s="3" t="n"/>
      <c r="C38" s="3" t="n"/>
      <c r="D38" s="3" t="n"/>
      <c r="E38" s="6" t="n"/>
      <c r="F38" s="10">
        <f>IF(C38="","",IFERROR(VLOOKUP(C38,'Prezzario'!$B$2:$D$101,3,FALSE),0))</f>
        <v/>
      </c>
      <c r="G38" s="8" t="n"/>
      <c r="H38" s="10">
        <f>IF(OR(E38="",F38=""),"",E38*F38*(1-IF(G38="",0,G38)))</f>
        <v/>
      </c>
      <c r="I38" s="8" t="n"/>
      <c r="J38" s="10">
        <f>IF(OR(H38="",I38=""),"",H38*I38)</f>
        <v/>
      </c>
      <c r="K38" s="10">
        <f>IF(OR(H38="",J38=""),"",H38+J38)</f>
        <v/>
      </c>
      <c r="L38" s="3" t="n"/>
      <c r="M38" s="3" t="n"/>
    </row>
    <row r="39" ht="32" customHeight="1">
      <c r="A39" s="5">
        <f>IF(C39&lt;&gt;"",ROW()-6,"")</f>
        <v/>
      </c>
      <c r="B39" s="3" t="n"/>
      <c r="C39" s="3" t="n"/>
      <c r="D39" s="3" t="n"/>
      <c r="E39" s="6" t="n"/>
      <c r="F39" s="7">
        <f>IF(C39="","",IFERROR(VLOOKUP(C39,'Prezzario'!$B$2:$D$101,3,FALSE),0))</f>
        <v/>
      </c>
      <c r="G39" s="8" t="n"/>
      <c r="H39" s="7">
        <f>IF(OR(E39="",F39=""),"",E39*F39*(1-IF(G39="",0,G39)))</f>
        <v/>
      </c>
      <c r="I39" s="8" t="n"/>
      <c r="J39" s="7">
        <f>IF(OR(H39="",I39=""),"",H39*I39)</f>
        <v/>
      </c>
      <c r="K39" s="7">
        <f>IF(OR(H39="",J39=""),"",H39+J39)</f>
        <v/>
      </c>
      <c r="L39" s="3" t="n"/>
      <c r="M39" s="3" t="n"/>
    </row>
    <row r="40" ht="32" customHeight="1">
      <c r="A40" s="9">
        <f>IF(C40&lt;&gt;"",ROW()-6,"")</f>
        <v/>
      </c>
      <c r="B40" s="3" t="n"/>
      <c r="C40" s="3" t="n"/>
      <c r="D40" s="3" t="n"/>
      <c r="E40" s="6" t="n"/>
      <c r="F40" s="10">
        <f>IF(C40="","",IFERROR(VLOOKUP(C40,'Prezzario'!$B$2:$D$101,3,FALSE),0))</f>
        <v/>
      </c>
      <c r="G40" s="8" t="n"/>
      <c r="H40" s="10">
        <f>IF(OR(E40="",F40=""),"",E40*F40*(1-IF(G40="",0,G40)))</f>
        <v/>
      </c>
      <c r="I40" s="8" t="n"/>
      <c r="J40" s="10">
        <f>IF(OR(H40="",I40=""),"",H40*I40)</f>
        <v/>
      </c>
      <c r="K40" s="10">
        <f>IF(OR(H40="",J40=""),"",H40+J40)</f>
        <v/>
      </c>
      <c r="L40" s="3" t="n"/>
      <c r="M40" s="3" t="n"/>
    </row>
    <row r="41" ht="32" customHeight="1">
      <c r="A41" s="5">
        <f>IF(C41&lt;&gt;"",ROW()-6,"")</f>
        <v/>
      </c>
      <c r="B41" s="3" t="n"/>
      <c r="C41" s="3" t="n"/>
      <c r="D41" s="3" t="n"/>
      <c r="E41" s="6" t="n"/>
      <c r="F41" s="7">
        <f>IF(C41="","",IFERROR(VLOOKUP(C41,'Prezzario'!$B$2:$D$101,3,FALSE),0))</f>
        <v/>
      </c>
      <c r="G41" s="8" t="n"/>
      <c r="H41" s="7">
        <f>IF(OR(E41="",F41=""),"",E41*F41*(1-IF(G41="",0,G41)))</f>
        <v/>
      </c>
      <c r="I41" s="8" t="n"/>
      <c r="J41" s="7">
        <f>IF(OR(H41="",I41=""),"",H41*I41)</f>
        <v/>
      </c>
      <c r="K41" s="7">
        <f>IF(OR(H41="",J41=""),"",H41+J41)</f>
        <v/>
      </c>
      <c r="L41" s="3" t="n"/>
      <c r="M41" s="3" t="n"/>
    </row>
    <row r="42" ht="32" customHeight="1">
      <c r="A42" s="9">
        <f>IF(C42&lt;&gt;"",ROW()-6,"")</f>
        <v/>
      </c>
      <c r="B42" s="3" t="n"/>
      <c r="C42" s="3" t="n"/>
      <c r="D42" s="3" t="n"/>
      <c r="E42" s="6" t="n"/>
      <c r="F42" s="10">
        <f>IF(C42="","",IFERROR(VLOOKUP(C42,'Prezzario'!$B$2:$D$101,3,FALSE),0))</f>
        <v/>
      </c>
      <c r="G42" s="8" t="n"/>
      <c r="H42" s="10">
        <f>IF(OR(E42="",F42=""),"",E42*F42*(1-IF(G42="",0,G42)))</f>
        <v/>
      </c>
      <c r="I42" s="8" t="n"/>
      <c r="J42" s="10">
        <f>IF(OR(H42="",I42=""),"",H42*I42)</f>
        <v/>
      </c>
      <c r="K42" s="10">
        <f>IF(OR(H42="",J42=""),"",H42+J42)</f>
        <v/>
      </c>
      <c r="L42" s="3" t="n"/>
      <c r="M42" s="3" t="n"/>
    </row>
    <row r="43" ht="32" customHeight="1">
      <c r="A43" s="5">
        <f>IF(C43&lt;&gt;"",ROW()-6,"")</f>
        <v/>
      </c>
      <c r="B43" s="3" t="n"/>
      <c r="C43" s="3" t="n"/>
      <c r="D43" s="3" t="n"/>
      <c r="E43" s="6" t="n"/>
      <c r="F43" s="7">
        <f>IF(C43="","",IFERROR(VLOOKUP(C43,'Prezzario'!$B$2:$D$101,3,FALSE),0))</f>
        <v/>
      </c>
      <c r="G43" s="8" t="n"/>
      <c r="H43" s="7">
        <f>IF(OR(E43="",F43=""),"",E43*F43*(1-IF(G43="",0,G43)))</f>
        <v/>
      </c>
      <c r="I43" s="8" t="n"/>
      <c r="J43" s="7">
        <f>IF(OR(H43="",I43=""),"",H43*I43)</f>
        <v/>
      </c>
      <c r="K43" s="7">
        <f>IF(OR(H43="",J43=""),"",H43+J43)</f>
        <v/>
      </c>
      <c r="L43" s="3" t="n"/>
      <c r="M43" s="3" t="n"/>
    </row>
    <row r="44" ht="32" customHeight="1">
      <c r="A44" s="9">
        <f>IF(C44&lt;&gt;"",ROW()-6,"")</f>
        <v/>
      </c>
      <c r="B44" s="3" t="n"/>
      <c r="C44" s="3" t="n"/>
      <c r="D44" s="3" t="n"/>
      <c r="E44" s="6" t="n"/>
      <c r="F44" s="10">
        <f>IF(C44="","",IFERROR(VLOOKUP(C44,'Prezzario'!$B$2:$D$101,3,FALSE),0))</f>
        <v/>
      </c>
      <c r="G44" s="8" t="n"/>
      <c r="H44" s="10">
        <f>IF(OR(E44="",F44=""),"",E44*F44*(1-IF(G44="",0,G44)))</f>
        <v/>
      </c>
      <c r="I44" s="8" t="n"/>
      <c r="J44" s="10">
        <f>IF(OR(H44="",I44=""),"",H44*I44)</f>
        <v/>
      </c>
      <c r="K44" s="10">
        <f>IF(OR(H44="",J44=""),"",H44+J44)</f>
        <v/>
      </c>
      <c r="L44" s="3" t="n"/>
      <c r="M44" s="3" t="n"/>
    </row>
    <row r="45" ht="32" customHeight="1">
      <c r="A45" s="5">
        <f>IF(C45&lt;&gt;"",ROW()-6,"")</f>
        <v/>
      </c>
      <c r="B45" s="3" t="n"/>
      <c r="C45" s="3" t="n"/>
      <c r="D45" s="3" t="n"/>
      <c r="E45" s="6" t="n"/>
      <c r="F45" s="7">
        <f>IF(C45="","",IFERROR(VLOOKUP(C45,'Prezzario'!$B$2:$D$101,3,FALSE),0))</f>
        <v/>
      </c>
      <c r="G45" s="8" t="n"/>
      <c r="H45" s="7">
        <f>IF(OR(E45="",F45=""),"",E45*F45*(1-IF(G45="",0,G45)))</f>
        <v/>
      </c>
      <c r="I45" s="8" t="n"/>
      <c r="J45" s="7">
        <f>IF(OR(H45="",I45=""),"",H45*I45)</f>
        <v/>
      </c>
      <c r="K45" s="7">
        <f>IF(OR(H45="",J45=""),"",H45+J45)</f>
        <v/>
      </c>
      <c r="L45" s="3" t="n"/>
      <c r="M45" s="3" t="n"/>
    </row>
    <row r="46" ht="32" customHeight="1">
      <c r="A46" s="9">
        <f>IF(C46&lt;&gt;"",ROW()-6,"")</f>
        <v/>
      </c>
      <c r="B46" s="3" t="n"/>
      <c r="C46" s="3" t="n"/>
      <c r="D46" s="3" t="n"/>
      <c r="E46" s="6" t="n"/>
      <c r="F46" s="10">
        <f>IF(C46="","",IFERROR(VLOOKUP(C46,'Prezzario'!$B$2:$D$101,3,FALSE),0))</f>
        <v/>
      </c>
      <c r="G46" s="8" t="n"/>
      <c r="H46" s="10">
        <f>IF(OR(E46="",F46=""),"",E46*F46*(1-IF(G46="",0,G46)))</f>
        <v/>
      </c>
      <c r="I46" s="8" t="n"/>
      <c r="J46" s="10">
        <f>IF(OR(H46="",I46=""),"",H46*I46)</f>
        <v/>
      </c>
      <c r="K46" s="10">
        <f>IF(OR(H46="",J46=""),"",H46+J46)</f>
        <v/>
      </c>
      <c r="L46" s="3" t="n"/>
      <c r="M46" s="3" t="n"/>
    </row>
    <row r="47" ht="32" customHeight="1">
      <c r="A47" s="5">
        <f>IF(C47&lt;&gt;"",ROW()-6,"")</f>
        <v/>
      </c>
      <c r="B47" s="3" t="n"/>
      <c r="C47" s="3" t="n"/>
      <c r="D47" s="3" t="n"/>
      <c r="E47" s="6" t="n"/>
      <c r="F47" s="7">
        <f>IF(C47="","",IFERROR(VLOOKUP(C47,'Prezzario'!$B$2:$D$101,3,FALSE),0))</f>
        <v/>
      </c>
      <c r="G47" s="8" t="n"/>
      <c r="H47" s="7">
        <f>IF(OR(E47="",F47=""),"",E47*F47*(1-IF(G47="",0,G47)))</f>
        <v/>
      </c>
      <c r="I47" s="8" t="n"/>
      <c r="J47" s="7">
        <f>IF(OR(H47="",I47=""),"",H47*I47)</f>
        <v/>
      </c>
      <c r="K47" s="7">
        <f>IF(OR(H47="",J47=""),"",H47+J47)</f>
        <v/>
      </c>
      <c r="L47" s="3" t="n"/>
      <c r="M47" s="3" t="n"/>
    </row>
    <row r="48" ht="32" customHeight="1">
      <c r="A48" s="9">
        <f>IF(C48&lt;&gt;"",ROW()-6,"")</f>
        <v/>
      </c>
      <c r="B48" s="3" t="n"/>
      <c r="C48" s="3" t="n"/>
      <c r="D48" s="3" t="n"/>
      <c r="E48" s="6" t="n"/>
      <c r="F48" s="10">
        <f>IF(C48="","",IFERROR(VLOOKUP(C48,'Prezzario'!$B$2:$D$101,3,FALSE),0))</f>
        <v/>
      </c>
      <c r="G48" s="8" t="n"/>
      <c r="H48" s="10">
        <f>IF(OR(E48="",F48=""),"",E48*F48*(1-IF(G48="",0,G48)))</f>
        <v/>
      </c>
      <c r="I48" s="8" t="n"/>
      <c r="J48" s="10">
        <f>IF(OR(H48="",I48=""),"",H48*I48)</f>
        <v/>
      </c>
      <c r="K48" s="10">
        <f>IF(OR(H48="",J48=""),"",H48+J48)</f>
        <v/>
      </c>
      <c r="L48" s="3" t="n"/>
      <c r="M48" s="3" t="n"/>
    </row>
    <row r="49" ht="32" customHeight="1">
      <c r="A49" s="5">
        <f>IF(C49&lt;&gt;"",ROW()-6,"")</f>
        <v/>
      </c>
      <c r="B49" s="3" t="n"/>
      <c r="C49" s="3" t="n"/>
      <c r="D49" s="3" t="n"/>
      <c r="E49" s="6" t="n"/>
      <c r="F49" s="7">
        <f>IF(C49="","",IFERROR(VLOOKUP(C49,'Prezzario'!$B$2:$D$101,3,FALSE),0))</f>
        <v/>
      </c>
      <c r="G49" s="8" t="n"/>
      <c r="H49" s="7">
        <f>IF(OR(E49="",F49=""),"",E49*F49*(1-IF(G49="",0,G49)))</f>
        <v/>
      </c>
      <c r="I49" s="8" t="n"/>
      <c r="J49" s="7">
        <f>IF(OR(H49="",I49=""),"",H49*I49)</f>
        <v/>
      </c>
      <c r="K49" s="7">
        <f>IF(OR(H49="",J49=""),"",H49+J49)</f>
        <v/>
      </c>
      <c r="L49" s="3" t="n"/>
      <c r="M49" s="3" t="n"/>
    </row>
    <row r="50" ht="32" customHeight="1">
      <c r="A50" s="9">
        <f>IF(C50&lt;&gt;"",ROW()-6,"")</f>
        <v/>
      </c>
      <c r="B50" s="3" t="n"/>
      <c r="C50" s="3" t="n"/>
      <c r="D50" s="3" t="n"/>
      <c r="E50" s="6" t="n"/>
      <c r="F50" s="10">
        <f>IF(C50="","",IFERROR(VLOOKUP(C50,'Prezzario'!$B$2:$D$101,3,FALSE),0))</f>
        <v/>
      </c>
      <c r="G50" s="8" t="n"/>
      <c r="H50" s="10">
        <f>IF(OR(E50="",F50=""),"",E50*F50*(1-IF(G50="",0,G50)))</f>
        <v/>
      </c>
      <c r="I50" s="8" t="n"/>
      <c r="J50" s="10">
        <f>IF(OR(H50="",I50=""),"",H50*I50)</f>
        <v/>
      </c>
      <c r="K50" s="10">
        <f>IF(OR(H50="",J50=""),"",H50+J50)</f>
        <v/>
      </c>
      <c r="L50" s="3" t="n"/>
      <c r="M50" s="3" t="n"/>
    </row>
    <row r="51" ht="32" customHeight="1">
      <c r="A51" s="5">
        <f>IF(C51&lt;&gt;"",ROW()-6,"")</f>
        <v/>
      </c>
      <c r="B51" s="3" t="n"/>
      <c r="C51" s="3" t="n"/>
      <c r="D51" s="3" t="n"/>
      <c r="E51" s="6" t="n"/>
      <c r="F51" s="7">
        <f>IF(C51="","",IFERROR(VLOOKUP(C51,'Prezzario'!$B$2:$D$101,3,FALSE),0))</f>
        <v/>
      </c>
      <c r="G51" s="8" t="n"/>
      <c r="H51" s="7">
        <f>IF(OR(E51="",F51=""),"",E51*F51*(1-IF(G51="",0,G51)))</f>
        <v/>
      </c>
      <c r="I51" s="8" t="n"/>
      <c r="J51" s="7">
        <f>IF(OR(H51="",I51=""),"",H51*I51)</f>
        <v/>
      </c>
      <c r="K51" s="7">
        <f>IF(OR(H51="",J51=""),"",H51+J51)</f>
        <v/>
      </c>
      <c r="L51" s="3" t="n"/>
      <c r="M51" s="3" t="n"/>
    </row>
    <row r="52" ht="32" customHeight="1">
      <c r="A52" s="9">
        <f>IF(C52&lt;&gt;"",ROW()-6,"")</f>
        <v/>
      </c>
      <c r="B52" s="3" t="n"/>
      <c r="C52" s="3" t="n"/>
      <c r="D52" s="3" t="n"/>
      <c r="E52" s="6" t="n"/>
      <c r="F52" s="10">
        <f>IF(C52="","",IFERROR(VLOOKUP(C52,'Prezzario'!$B$2:$D$101,3,FALSE),0))</f>
        <v/>
      </c>
      <c r="G52" s="8" t="n"/>
      <c r="H52" s="10">
        <f>IF(OR(E52="",F52=""),"",E52*F52*(1-IF(G52="",0,G52)))</f>
        <v/>
      </c>
      <c r="I52" s="8" t="n"/>
      <c r="J52" s="10">
        <f>IF(OR(H52="",I52=""),"",H52*I52)</f>
        <v/>
      </c>
      <c r="K52" s="10">
        <f>IF(OR(H52="",J52=""),"",H52+J52)</f>
        <v/>
      </c>
      <c r="L52" s="3" t="n"/>
      <c r="M52" s="3" t="n"/>
    </row>
    <row r="53" ht="32" customHeight="1">
      <c r="A53" s="5">
        <f>IF(C53&lt;&gt;"",ROW()-6,"")</f>
        <v/>
      </c>
      <c r="B53" s="3" t="n"/>
      <c r="C53" s="3" t="n"/>
      <c r="D53" s="3" t="n"/>
      <c r="E53" s="6" t="n"/>
      <c r="F53" s="7">
        <f>IF(C53="","",IFERROR(VLOOKUP(C53,'Prezzario'!$B$2:$D$101,3,FALSE),0))</f>
        <v/>
      </c>
      <c r="G53" s="8" t="n"/>
      <c r="H53" s="7">
        <f>IF(OR(E53="",F53=""),"",E53*F53*(1-IF(G53="",0,G53)))</f>
        <v/>
      </c>
      <c r="I53" s="8" t="n"/>
      <c r="J53" s="7">
        <f>IF(OR(H53="",I53=""),"",H53*I53)</f>
        <v/>
      </c>
      <c r="K53" s="7">
        <f>IF(OR(H53="",J53=""),"",H53+J53)</f>
        <v/>
      </c>
      <c r="L53" s="3" t="n"/>
      <c r="M53" s="3" t="n"/>
    </row>
    <row r="54" ht="32" customHeight="1">
      <c r="A54" s="9">
        <f>IF(C54&lt;&gt;"",ROW()-6,"")</f>
        <v/>
      </c>
      <c r="B54" s="3" t="n"/>
      <c r="C54" s="3" t="n"/>
      <c r="D54" s="3" t="n"/>
      <c r="E54" s="6" t="n"/>
      <c r="F54" s="10">
        <f>IF(C54="","",IFERROR(VLOOKUP(C54,'Prezzario'!$B$2:$D$101,3,FALSE),0))</f>
        <v/>
      </c>
      <c r="G54" s="8" t="n"/>
      <c r="H54" s="10">
        <f>IF(OR(E54="",F54=""),"",E54*F54*(1-IF(G54="",0,G54)))</f>
        <v/>
      </c>
      <c r="I54" s="8" t="n"/>
      <c r="J54" s="10">
        <f>IF(OR(H54="",I54=""),"",H54*I54)</f>
        <v/>
      </c>
      <c r="K54" s="10">
        <f>IF(OR(H54="",J54=""),"",H54+J54)</f>
        <v/>
      </c>
      <c r="L54" s="3" t="n"/>
      <c r="M54" s="3" t="n"/>
    </row>
    <row r="55" ht="32" customHeight="1">
      <c r="A55" s="5">
        <f>IF(C55&lt;&gt;"",ROW()-6,"")</f>
        <v/>
      </c>
      <c r="B55" s="3" t="n"/>
      <c r="C55" s="3" t="n"/>
      <c r="D55" s="3" t="n"/>
      <c r="E55" s="6" t="n"/>
      <c r="F55" s="7">
        <f>IF(C55="","",IFERROR(VLOOKUP(C55,'Prezzario'!$B$2:$D$101,3,FALSE),0))</f>
        <v/>
      </c>
      <c r="G55" s="8" t="n"/>
      <c r="H55" s="7">
        <f>IF(OR(E55="",F55=""),"",E55*F55*(1-IF(G55="",0,G55)))</f>
        <v/>
      </c>
      <c r="I55" s="8" t="n"/>
      <c r="J55" s="7">
        <f>IF(OR(H55="",I55=""),"",H55*I55)</f>
        <v/>
      </c>
      <c r="K55" s="7">
        <f>IF(OR(H55="",J55=""),"",H55+J55)</f>
        <v/>
      </c>
      <c r="L55" s="3" t="n"/>
      <c r="M55" s="3" t="n"/>
    </row>
    <row r="56" ht="32" customHeight="1">
      <c r="A56" s="9">
        <f>IF(C56&lt;&gt;"",ROW()-6,"")</f>
        <v/>
      </c>
      <c r="B56" s="3" t="n"/>
      <c r="C56" s="3" t="n"/>
      <c r="D56" s="3" t="n"/>
      <c r="E56" s="6" t="n"/>
      <c r="F56" s="10">
        <f>IF(C56="","",IFERROR(VLOOKUP(C56,'Prezzario'!$B$2:$D$101,3,FALSE),0))</f>
        <v/>
      </c>
      <c r="G56" s="8" t="n"/>
      <c r="H56" s="10">
        <f>IF(OR(E56="",F56=""),"",E56*F56*(1-IF(G56="",0,G56)))</f>
        <v/>
      </c>
      <c r="I56" s="8" t="n"/>
      <c r="J56" s="10">
        <f>IF(OR(H56="",I56=""),"",H56*I56)</f>
        <v/>
      </c>
      <c r="K56" s="10">
        <f>IF(OR(H56="",J56=""),"",H56+J56)</f>
        <v/>
      </c>
      <c r="L56" s="3" t="n"/>
      <c r="M56" s="3" t="n"/>
    </row>
    <row r="57" ht="32" customHeight="1">
      <c r="A57" s="5">
        <f>IF(C57&lt;&gt;"",ROW()-6,"")</f>
        <v/>
      </c>
      <c r="B57" s="3" t="n"/>
      <c r="C57" s="3" t="n"/>
      <c r="D57" s="3" t="n"/>
      <c r="E57" s="6" t="n"/>
      <c r="F57" s="7">
        <f>IF(C57="","",IFERROR(VLOOKUP(C57,'Prezzario'!$B$2:$D$101,3,FALSE),0))</f>
        <v/>
      </c>
      <c r="G57" s="8" t="n"/>
      <c r="H57" s="7">
        <f>IF(OR(E57="",F57=""),"",E57*F57*(1-IF(G57="",0,G57)))</f>
        <v/>
      </c>
      <c r="I57" s="8" t="n"/>
      <c r="J57" s="7">
        <f>IF(OR(H57="",I57=""),"",H57*I57)</f>
        <v/>
      </c>
      <c r="K57" s="7">
        <f>IF(OR(H57="",J57=""),"",H57+J57)</f>
        <v/>
      </c>
      <c r="L57" s="3" t="n"/>
      <c r="M57" s="3" t="n"/>
    </row>
    <row r="58" ht="32" customHeight="1">
      <c r="A58" s="9">
        <f>IF(C58&lt;&gt;"",ROW()-6,"")</f>
        <v/>
      </c>
      <c r="B58" s="3" t="n"/>
      <c r="C58" s="3" t="n"/>
      <c r="D58" s="3" t="n"/>
      <c r="E58" s="6" t="n"/>
      <c r="F58" s="10">
        <f>IF(C58="","",IFERROR(VLOOKUP(C58,'Prezzario'!$B$2:$D$101,3,FALSE),0))</f>
        <v/>
      </c>
      <c r="G58" s="8" t="n"/>
      <c r="H58" s="10">
        <f>IF(OR(E58="",F58=""),"",E58*F58*(1-IF(G58="",0,G58)))</f>
        <v/>
      </c>
      <c r="I58" s="8" t="n"/>
      <c r="J58" s="10">
        <f>IF(OR(H58="",I58=""),"",H58*I58)</f>
        <v/>
      </c>
      <c r="K58" s="10">
        <f>IF(OR(H58="",J58=""),"",H58+J58)</f>
        <v/>
      </c>
      <c r="L58" s="3" t="n"/>
      <c r="M58" s="3" t="n"/>
    </row>
    <row r="59" ht="32" customHeight="1">
      <c r="A59" s="5">
        <f>IF(C59&lt;&gt;"",ROW()-6,"")</f>
        <v/>
      </c>
      <c r="B59" s="3" t="n"/>
      <c r="C59" s="3" t="n"/>
      <c r="D59" s="3" t="n"/>
      <c r="E59" s="6" t="n"/>
      <c r="F59" s="7">
        <f>IF(C59="","",IFERROR(VLOOKUP(C59,'Prezzario'!$B$2:$D$101,3,FALSE),0))</f>
        <v/>
      </c>
      <c r="G59" s="8" t="n"/>
      <c r="H59" s="7">
        <f>IF(OR(E59="",F59=""),"",E59*F59*(1-IF(G59="",0,G59)))</f>
        <v/>
      </c>
      <c r="I59" s="8" t="n"/>
      <c r="J59" s="7">
        <f>IF(OR(H59="",I59=""),"",H59*I59)</f>
        <v/>
      </c>
      <c r="K59" s="7">
        <f>IF(OR(H59="",J59=""),"",H59+J59)</f>
        <v/>
      </c>
      <c r="L59" s="3" t="n"/>
      <c r="M59" s="3" t="n"/>
    </row>
    <row r="60" ht="32" customHeight="1">
      <c r="A60" s="9">
        <f>IF(C60&lt;&gt;"",ROW()-6,"")</f>
        <v/>
      </c>
      <c r="B60" s="3" t="n"/>
      <c r="C60" s="3" t="n"/>
      <c r="D60" s="3" t="n"/>
      <c r="E60" s="6" t="n"/>
      <c r="F60" s="10">
        <f>IF(C60="","",IFERROR(VLOOKUP(C60,'Prezzario'!$B$2:$D$101,3,FALSE),0))</f>
        <v/>
      </c>
      <c r="G60" s="8" t="n"/>
      <c r="H60" s="10">
        <f>IF(OR(E60="",F60=""),"",E60*F60*(1-IF(G60="",0,G60)))</f>
        <v/>
      </c>
      <c r="I60" s="8" t="n"/>
      <c r="J60" s="10">
        <f>IF(OR(H60="",I60=""),"",H60*I60)</f>
        <v/>
      </c>
      <c r="K60" s="10">
        <f>IF(OR(H60="",J60=""),"",H60+J60)</f>
        <v/>
      </c>
      <c r="L60" s="3" t="n"/>
      <c r="M60" s="3" t="n"/>
    </row>
    <row r="61" ht="32" customHeight="1">
      <c r="A61" s="5">
        <f>IF(C61&lt;&gt;"",ROW()-6,"")</f>
        <v/>
      </c>
      <c r="B61" s="3" t="n"/>
      <c r="C61" s="3" t="n"/>
      <c r="D61" s="3" t="n"/>
      <c r="E61" s="6" t="n"/>
      <c r="F61" s="7">
        <f>IF(C61="","",IFERROR(VLOOKUP(C61,'Prezzario'!$B$2:$D$101,3,FALSE),0))</f>
        <v/>
      </c>
      <c r="G61" s="8" t="n"/>
      <c r="H61" s="7">
        <f>IF(OR(E61="",F61=""),"",E61*F61*(1-IF(G61="",0,G61)))</f>
        <v/>
      </c>
      <c r="I61" s="8" t="n"/>
      <c r="J61" s="7">
        <f>IF(OR(H61="",I61=""),"",H61*I61)</f>
        <v/>
      </c>
      <c r="K61" s="7">
        <f>IF(OR(H61="",J61=""),"",H61+J61)</f>
        <v/>
      </c>
      <c r="L61" s="3" t="n"/>
      <c r="M61" s="3" t="n"/>
    </row>
    <row r="62" ht="32" customHeight="1">
      <c r="A62" s="9">
        <f>IF(C62&lt;&gt;"",ROW()-6,"")</f>
        <v/>
      </c>
      <c r="B62" s="3" t="n"/>
      <c r="C62" s="3" t="n"/>
      <c r="D62" s="3" t="n"/>
      <c r="E62" s="6" t="n"/>
      <c r="F62" s="10">
        <f>IF(C62="","",IFERROR(VLOOKUP(C62,'Prezzario'!$B$2:$D$101,3,FALSE),0))</f>
        <v/>
      </c>
      <c r="G62" s="8" t="n"/>
      <c r="H62" s="10">
        <f>IF(OR(E62="",F62=""),"",E62*F62*(1-IF(G62="",0,G62)))</f>
        <v/>
      </c>
      <c r="I62" s="8" t="n"/>
      <c r="J62" s="10">
        <f>IF(OR(H62="",I62=""),"",H62*I62)</f>
        <v/>
      </c>
      <c r="K62" s="10">
        <f>IF(OR(H62="",J62=""),"",H62+J62)</f>
        <v/>
      </c>
      <c r="L62" s="3" t="n"/>
      <c r="M62" s="3" t="n"/>
    </row>
    <row r="63" ht="32" customHeight="1">
      <c r="A63" s="5">
        <f>IF(C63&lt;&gt;"",ROW()-6,"")</f>
        <v/>
      </c>
      <c r="B63" s="3" t="n"/>
      <c r="C63" s="3" t="n"/>
      <c r="D63" s="3" t="n"/>
      <c r="E63" s="6" t="n"/>
      <c r="F63" s="7">
        <f>IF(C63="","",IFERROR(VLOOKUP(C63,'Prezzario'!$B$2:$D$101,3,FALSE),0))</f>
        <v/>
      </c>
      <c r="G63" s="8" t="n"/>
      <c r="H63" s="7">
        <f>IF(OR(E63="",F63=""),"",E63*F63*(1-IF(G63="",0,G63)))</f>
        <v/>
      </c>
      <c r="I63" s="8" t="n"/>
      <c r="J63" s="7">
        <f>IF(OR(H63="",I63=""),"",H63*I63)</f>
        <v/>
      </c>
      <c r="K63" s="7">
        <f>IF(OR(H63="",J63=""),"",H63+J63)</f>
        <v/>
      </c>
      <c r="L63" s="3" t="n"/>
      <c r="M63" s="3" t="n"/>
    </row>
    <row r="64" ht="32" customHeight="1">
      <c r="A64" s="9">
        <f>IF(C64&lt;&gt;"",ROW()-6,"")</f>
        <v/>
      </c>
      <c r="B64" s="3" t="n"/>
      <c r="C64" s="3" t="n"/>
      <c r="D64" s="3" t="n"/>
      <c r="E64" s="6" t="n"/>
      <c r="F64" s="10">
        <f>IF(C64="","",IFERROR(VLOOKUP(C64,'Prezzario'!$B$2:$D$101,3,FALSE),0))</f>
        <v/>
      </c>
      <c r="G64" s="8" t="n"/>
      <c r="H64" s="10">
        <f>IF(OR(E64="",F64=""),"",E64*F64*(1-IF(G64="",0,G64)))</f>
        <v/>
      </c>
      <c r="I64" s="8" t="n"/>
      <c r="J64" s="10">
        <f>IF(OR(H64="",I64=""),"",H64*I64)</f>
        <v/>
      </c>
      <c r="K64" s="10">
        <f>IF(OR(H64="",J64=""),"",H64+J64)</f>
        <v/>
      </c>
      <c r="L64" s="3" t="n"/>
      <c r="M64" s="3" t="n"/>
    </row>
    <row r="65" ht="32" customHeight="1">
      <c r="A65" s="5">
        <f>IF(C65&lt;&gt;"",ROW()-6,"")</f>
        <v/>
      </c>
      <c r="B65" s="3" t="n"/>
      <c r="C65" s="3" t="n"/>
      <c r="D65" s="3" t="n"/>
      <c r="E65" s="6" t="n"/>
      <c r="F65" s="7">
        <f>IF(C65="","",IFERROR(VLOOKUP(C65,'Prezzario'!$B$2:$D$101,3,FALSE),0))</f>
        <v/>
      </c>
      <c r="G65" s="8" t="n"/>
      <c r="H65" s="7">
        <f>IF(OR(E65="",F65=""),"",E65*F65*(1-IF(G65="",0,G65)))</f>
        <v/>
      </c>
      <c r="I65" s="8" t="n"/>
      <c r="J65" s="7">
        <f>IF(OR(H65="",I65=""),"",H65*I65)</f>
        <v/>
      </c>
      <c r="K65" s="7">
        <f>IF(OR(H65="",J65=""),"",H65+J65)</f>
        <v/>
      </c>
      <c r="L65" s="3" t="n"/>
      <c r="M65" s="3" t="n"/>
    </row>
    <row r="66" ht="32" customHeight="1">
      <c r="A66" s="9">
        <f>IF(C66&lt;&gt;"",ROW()-6,"")</f>
        <v/>
      </c>
      <c r="B66" s="3" t="n"/>
      <c r="C66" s="3" t="n"/>
      <c r="D66" s="3" t="n"/>
      <c r="E66" s="6" t="n"/>
      <c r="F66" s="10">
        <f>IF(C66="","",IFERROR(VLOOKUP(C66,'Prezzario'!$B$2:$D$101,3,FALSE),0))</f>
        <v/>
      </c>
      <c r="G66" s="8" t="n"/>
      <c r="H66" s="10">
        <f>IF(OR(E66="",F66=""),"",E66*F66*(1-IF(G66="",0,G66)))</f>
        <v/>
      </c>
      <c r="I66" s="8" t="n"/>
      <c r="J66" s="10">
        <f>IF(OR(H66="",I66=""),"",H66*I66)</f>
        <v/>
      </c>
      <c r="K66" s="10">
        <f>IF(OR(H66="",J66=""),"",H66+J66)</f>
        <v/>
      </c>
      <c r="L66" s="3" t="n"/>
      <c r="M66" s="3" t="n"/>
    </row>
    <row r="67" ht="32" customHeight="1">
      <c r="A67" s="5">
        <f>IF(C67&lt;&gt;"",ROW()-6,"")</f>
        <v/>
      </c>
      <c r="B67" s="3" t="n"/>
      <c r="C67" s="3" t="n"/>
      <c r="D67" s="3" t="n"/>
      <c r="E67" s="6" t="n"/>
      <c r="F67" s="7">
        <f>IF(C67="","",IFERROR(VLOOKUP(C67,'Prezzario'!$B$2:$D$101,3,FALSE),0))</f>
        <v/>
      </c>
      <c r="G67" s="8" t="n"/>
      <c r="H67" s="7">
        <f>IF(OR(E67="",F67=""),"",E67*F67*(1-IF(G67="",0,G67)))</f>
        <v/>
      </c>
      <c r="I67" s="8" t="n"/>
      <c r="J67" s="7">
        <f>IF(OR(H67="",I67=""),"",H67*I67)</f>
        <v/>
      </c>
      <c r="K67" s="7">
        <f>IF(OR(H67="",J67=""),"",H67+J67)</f>
        <v/>
      </c>
      <c r="L67" s="3" t="n"/>
      <c r="M67" s="3" t="n"/>
    </row>
    <row r="68" ht="32" customHeight="1">
      <c r="A68" s="9">
        <f>IF(C68&lt;&gt;"",ROW()-6,"")</f>
        <v/>
      </c>
      <c r="B68" s="3" t="n"/>
      <c r="C68" s="3" t="n"/>
      <c r="D68" s="3" t="n"/>
      <c r="E68" s="6" t="n"/>
      <c r="F68" s="10">
        <f>IF(C68="","",IFERROR(VLOOKUP(C68,'Prezzario'!$B$2:$D$101,3,FALSE),0))</f>
        <v/>
      </c>
      <c r="G68" s="8" t="n"/>
      <c r="H68" s="10">
        <f>IF(OR(E68="",F68=""),"",E68*F68*(1-IF(G68="",0,G68)))</f>
        <v/>
      </c>
      <c r="I68" s="8" t="n"/>
      <c r="J68" s="10">
        <f>IF(OR(H68="",I68=""),"",H68*I68)</f>
        <v/>
      </c>
      <c r="K68" s="10">
        <f>IF(OR(H68="",J68=""),"",H68+J68)</f>
        <v/>
      </c>
      <c r="L68" s="3" t="n"/>
      <c r="M68" s="3" t="n"/>
    </row>
    <row r="69" ht="32" customHeight="1">
      <c r="A69" s="5">
        <f>IF(C69&lt;&gt;"",ROW()-6,"")</f>
        <v/>
      </c>
      <c r="B69" s="3" t="n"/>
      <c r="C69" s="3" t="n"/>
      <c r="D69" s="3" t="n"/>
      <c r="E69" s="6" t="n"/>
      <c r="F69" s="7">
        <f>IF(C69="","",IFERROR(VLOOKUP(C69,'Prezzario'!$B$2:$D$101,3,FALSE),0))</f>
        <v/>
      </c>
      <c r="G69" s="8" t="n"/>
      <c r="H69" s="7">
        <f>IF(OR(E69="",F69=""),"",E69*F69*(1-IF(G69="",0,G69)))</f>
        <v/>
      </c>
      <c r="I69" s="8" t="n"/>
      <c r="J69" s="7">
        <f>IF(OR(H69="",I69=""),"",H69*I69)</f>
        <v/>
      </c>
      <c r="K69" s="7">
        <f>IF(OR(H69="",J69=""),"",H69+J69)</f>
        <v/>
      </c>
      <c r="L69" s="3" t="n"/>
      <c r="M69" s="3" t="n"/>
    </row>
    <row r="70" ht="32" customHeight="1">
      <c r="A70" s="9">
        <f>IF(C70&lt;&gt;"",ROW()-6,"")</f>
        <v/>
      </c>
      <c r="B70" s="3" t="n"/>
      <c r="C70" s="3" t="n"/>
      <c r="D70" s="3" t="n"/>
      <c r="E70" s="6" t="n"/>
      <c r="F70" s="10">
        <f>IF(C70="","",IFERROR(VLOOKUP(C70,'Prezzario'!$B$2:$D$101,3,FALSE),0))</f>
        <v/>
      </c>
      <c r="G70" s="8" t="n"/>
      <c r="H70" s="10">
        <f>IF(OR(E70="",F70=""),"",E70*F70*(1-IF(G70="",0,G70)))</f>
        <v/>
      </c>
      <c r="I70" s="8" t="n"/>
      <c r="J70" s="10">
        <f>IF(OR(H70="",I70=""),"",H70*I70)</f>
        <v/>
      </c>
      <c r="K70" s="10">
        <f>IF(OR(H70="",J70=""),"",H70+J70)</f>
        <v/>
      </c>
      <c r="L70" s="3" t="n"/>
      <c r="M70" s="3" t="n"/>
    </row>
    <row r="71" ht="32" customHeight="1">
      <c r="A71" s="5">
        <f>IF(C71&lt;&gt;"",ROW()-6,"")</f>
        <v/>
      </c>
      <c r="B71" s="3" t="n"/>
      <c r="C71" s="3" t="n"/>
      <c r="D71" s="3" t="n"/>
      <c r="E71" s="6" t="n"/>
      <c r="F71" s="7">
        <f>IF(C71="","",IFERROR(VLOOKUP(C71,'Prezzario'!$B$2:$D$101,3,FALSE),0))</f>
        <v/>
      </c>
      <c r="G71" s="8" t="n"/>
      <c r="H71" s="7">
        <f>IF(OR(E71="",F71=""),"",E71*F71*(1-IF(G71="",0,G71)))</f>
        <v/>
      </c>
      <c r="I71" s="8" t="n"/>
      <c r="J71" s="7">
        <f>IF(OR(H71="",I71=""),"",H71*I71)</f>
        <v/>
      </c>
      <c r="K71" s="7">
        <f>IF(OR(H71="",J71=""),"",H71+J71)</f>
        <v/>
      </c>
      <c r="L71" s="3" t="n"/>
      <c r="M71" s="3" t="n"/>
    </row>
    <row r="72" ht="32" customHeight="1">
      <c r="A72" s="9">
        <f>IF(C72&lt;&gt;"",ROW()-6,"")</f>
        <v/>
      </c>
      <c r="B72" s="3" t="n"/>
      <c r="C72" s="3" t="n"/>
      <c r="D72" s="3" t="n"/>
      <c r="E72" s="6" t="n"/>
      <c r="F72" s="10">
        <f>IF(C72="","",IFERROR(VLOOKUP(C72,'Prezzario'!$B$2:$D$101,3,FALSE),0))</f>
        <v/>
      </c>
      <c r="G72" s="8" t="n"/>
      <c r="H72" s="10">
        <f>IF(OR(E72="",F72=""),"",E72*F72*(1-IF(G72="",0,G72)))</f>
        <v/>
      </c>
      <c r="I72" s="8" t="n"/>
      <c r="J72" s="10">
        <f>IF(OR(H72="",I72=""),"",H72*I72)</f>
        <v/>
      </c>
      <c r="K72" s="10">
        <f>IF(OR(H72="",J72=""),"",H72+J72)</f>
        <v/>
      </c>
      <c r="L72" s="3" t="n"/>
      <c r="M72" s="3" t="n"/>
    </row>
    <row r="73" ht="32" customHeight="1">
      <c r="A73" s="5">
        <f>IF(C73&lt;&gt;"",ROW()-6,"")</f>
        <v/>
      </c>
      <c r="B73" s="3" t="n"/>
      <c r="C73" s="3" t="n"/>
      <c r="D73" s="3" t="n"/>
      <c r="E73" s="6" t="n"/>
      <c r="F73" s="7">
        <f>IF(C73="","",IFERROR(VLOOKUP(C73,'Prezzario'!$B$2:$D$101,3,FALSE),0))</f>
        <v/>
      </c>
      <c r="G73" s="8" t="n"/>
      <c r="H73" s="7">
        <f>IF(OR(E73="",F73=""),"",E73*F73*(1-IF(G73="",0,G73)))</f>
        <v/>
      </c>
      <c r="I73" s="8" t="n"/>
      <c r="J73" s="7">
        <f>IF(OR(H73="",I73=""),"",H73*I73)</f>
        <v/>
      </c>
      <c r="K73" s="7">
        <f>IF(OR(H73="",J73=""),"",H73+J73)</f>
        <v/>
      </c>
      <c r="L73" s="3" t="n"/>
      <c r="M73" s="3" t="n"/>
    </row>
    <row r="74" ht="32" customHeight="1">
      <c r="A74" s="9">
        <f>IF(C74&lt;&gt;"",ROW()-6,"")</f>
        <v/>
      </c>
      <c r="B74" s="3" t="n"/>
      <c r="C74" s="3" t="n"/>
      <c r="D74" s="3" t="n"/>
      <c r="E74" s="6" t="n"/>
      <c r="F74" s="10">
        <f>IF(C74="","",IFERROR(VLOOKUP(C74,'Prezzario'!$B$2:$D$101,3,FALSE),0))</f>
        <v/>
      </c>
      <c r="G74" s="8" t="n"/>
      <c r="H74" s="10">
        <f>IF(OR(E74="",F74=""),"",E74*F74*(1-IF(G74="",0,G74)))</f>
        <v/>
      </c>
      <c r="I74" s="8" t="n"/>
      <c r="J74" s="10">
        <f>IF(OR(H74="",I74=""),"",H74*I74)</f>
        <v/>
      </c>
      <c r="K74" s="10">
        <f>IF(OR(H74="",J74=""),"",H74+J74)</f>
        <v/>
      </c>
      <c r="L74" s="3" t="n"/>
      <c r="M74" s="3" t="n"/>
    </row>
    <row r="75" ht="32" customHeight="1">
      <c r="A75" s="5">
        <f>IF(C75&lt;&gt;"",ROW()-6,"")</f>
        <v/>
      </c>
      <c r="B75" s="3" t="n"/>
      <c r="C75" s="3" t="n"/>
      <c r="D75" s="3" t="n"/>
      <c r="E75" s="6" t="n"/>
      <c r="F75" s="7">
        <f>IF(C75="","",IFERROR(VLOOKUP(C75,'Prezzario'!$B$2:$D$101,3,FALSE),0))</f>
        <v/>
      </c>
      <c r="G75" s="8" t="n"/>
      <c r="H75" s="7">
        <f>IF(OR(E75="",F75=""),"",E75*F75*(1-IF(G75="",0,G75)))</f>
        <v/>
      </c>
      <c r="I75" s="8" t="n"/>
      <c r="J75" s="7">
        <f>IF(OR(H75="",I75=""),"",H75*I75)</f>
        <v/>
      </c>
      <c r="K75" s="7">
        <f>IF(OR(H75="",J75=""),"",H75+J75)</f>
        <v/>
      </c>
      <c r="L75" s="3" t="n"/>
      <c r="M75" s="3" t="n"/>
    </row>
    <row r="76" ht="32" customHeight="1">
      <c r="A76" s="9">
        <f>IF(C76&lt;&gt;"",ROW()-6,"")</f>
        <v/>
      </c>
      <c r="B76" s="3" t="n"/>
      <c r="C76" s="3" t="n"/>
      <c r="D76" s="3" t="n"/>
      <c r="E76" s="6" t="n"/>
      <c r="F76" s="10">
        <f>IF(C76="","",IFERROR(VLOOKUP(C76,'Prezzario'!$B$2:$D$101,3,FALSE),0))</f>
        <v/>
      </c>
      <c r="G76" s="8" t="n"/>
      <c r="H76" s="10">
        <f>IF(OR(E76="",F76=""),"",E76*F76*(1-IF(G76="",0,G76)))</f>
        <v/>
      </c>
      <c r="I76" s="8" t="n"/>
      <c r="J76" s="10">
        <f>IF(OR(H76="",I76=""),"",H76*I76)</f>
        <v/>
      </c>
      <c r="K76" s="10">
        <f>IF(OR(H76="",J76=""),"",H76+J76)</f>
        <v/>
      </c>
      <c r="L76" s="3" t="n"/>
      <c r="M76" s="3" t="n"/>
    </row>
    <row r="77" ht="32" customHeight="1">
      <c r="A77" s="5">
        <f>IF(C77&lt;&gt;"",ROW()-6,"")</f>
        <v/>
      </c>
      <c r="B77" s="3" t="n"/>
      <c r="C77" s="3" t="n"/>
      <c r="D77" s="3" t="n"/>
      <c r="E77" s="6" t="n"/>
      <c r="F77" s="7">
        <f>IF(C77="","",IFERROR(VLOOKUP(C77,'Prezzario'!$B$2:$D$101,3,FALSE),0))</f>
        <v/>
      </c>
      <c r="G77" s="8" t="n"/>
      <c r="H77" s="7">
        <f>IF(OR(E77="",F77=""),"",E77*F77*(1-IF(G77="",0,G77)))</f>
        <v/>
      </c>
      <c r="I77" s="8" t="n"/>
      <c r="J77" s="7">
        <f>IF(OR(H77="",I77=""),"",H77*I77)</f>
        <v/>
      </c>
      <c r="K77" s="7">
        <f>IF(OR(H77="",J77=""),"",H77+J77)</f>
        <v/>
      </c>
      <c r="L77" s="3" t="n"/>
      <c r="M77" s="3" t="n"/>
    </row>
    <row r="78" ht="32" customHeight="1">
      <c r="A78" s="9">
        <f>IF(C78&lt;&gt;"",ROW()-6,"")</f>
        <v/>
      </c>
      <c r="B78" s="3" t="n"/>
      <c r="C78" s="3" t="n"/>
      <c r="D78" s="3" t="n"/>
      <c r="E78" s="6" t="n"/>
      <c r="F78" s="10">
        <f>IF(C78="","",IFERROR(VLOOKUP(C78,'Prezzario'!$B$2:$D$101,3,FALSE),0))</f>
        <v/>
      </c>
      <c r="G78" s="8" t="n"/>
      <c r="H78" s="10">
        <f>IF(OR(E78="",F78=""),"",E78*F78*(1-IF(G78="",0,G78)))</f>
        <v/>
      </c>
      <c r="I78" s="8" t="n"/>
      <c r="J78" s="10">
        <f>IF(OR(H78="",I78=""),"",H78*I78)</f>
        <v/>
      </c>
      <c r="K78" s="10">
        <f>IF(OR(H78="",J78=""),"",H78+J78)</f>
        <v/>
      </c>
      <c r="L78" s="3" t="n"/>
      <c r="M78" s="3" t="n"/>
    </row>
    <row r="79" ht="32" customHeight="1">
      <c r="A79" s="5">
        <f>IF(C79&lt;&gt;"",ROW()-6,"")</f>
        <v/>
      </c>
      <c r="B79" s="3" t="n"/>
      <c r="C79" s="3" t="n"/>
      <c r="D79" s="3" t="n"/>
      <c r="E79" s="6" t="n"/>
      <c r="F79" s="7">
        <f>IF(C79="","",IFERROR(VLOOKUP(C79,'Prezzario'!$B$2:$D$101,3,FALSE),0))</f>
        <v/>
      </c>
      <c r="G79" s="8" t="n"/>
      <c r="H79" s="7">
        <f>IF(OR(E79="",F79=""),"",E79*F79*(1-IF(G79="",0,G79)))</f>
        <v/>
      </c>
      <c r="I79" s="8" t="n"/>
      <c r="J79" s="7">
        <f>IF(OR(H79="",I79=""),"",H79*I79)</f>
        <v/>
      </c>
      <c r="K79" s="7">
        <f>IF(OR(H79="",J79=""),"",H79+J79)</f>
        <v/>
      </c>
      <c r="L79" s="3" t="n"/>
      <c r="M79" s="3" t="n"/>
    </row>
    <row r="80" ht="32" customHeight="1">
      <c r="A80" s="9">
        <f>IF(C80&lt;&gt;"",ROW()-6,"")</f>
        <v/>
      </c>
      <c r="B80" s="3" t="n"/>
      <c r="C80" s="3" t="n"/>
      <c r="D80" s="3" t="n"/>
      <c r="E80" s="6" t="n"/>
      <c r="F80" s="10">
        <f>IF(C80="","",IFERROR(VLOOKUP(C80,'Prezzario'!$B$2:$D$101,3,FALSE),0))</f>
        <v/>
      </c>
      <c r="G80" s="8" t="n"/>
      <c r="H80" s="10">
        <f>IF(OR(E80="",F80=""),"",E80*F80*(1-IF(G80="",0,G80)))</f>
        <v/>
      </c>
      <c r="I80" s="8" t="n"/>
      <c r="J80" s="10">
        <f>IF(OR(H80="",I80=""),"",H80*I80)</f>
        <v/>
      </c>
      <c r="K80" s="10">
        <f>IF(OR(H80="",J80=""),"",H80+J80)</f>
        <v/>
      </c>
      <c r="L80" s="3" t="n"/>
      <c r="M80" s="3" t="n"/>
    </row>
    <row r="81" ht="32" customHeight="1">
      <c r="A81" s="5">
        <f>IF(C81&lt;&gt;"",ROW()-6,"")</f>
        <v/>
      </c>
      <c r="B81" s="3" t="n"/>
      <c r="C81" s="3" t="n"/>
      <c r="D81" s="3" t="n"/>
      <c r="E81" s="6" t="n"/>
      <c r="F81" s="7">
        <f>IF(C81="","",IFERROR(VLOOKUP(C81,'Prezzario'!$B$2:$D$101,3,FALSE),0))</f>
        <v/>
      </c>
      <c r="G81" s="8" t="n"/>
      <c r="H81" s="7">
        <f>IF(OR(E81="",F81=""),"",E81*F81*(1-IF(G81="",0,G81)))</f>
        <v/>
      </c>
      <c r="I81" s="8" t="n"/>
      <c r="J81" s="7">
        <f>IF(OR(H81="",I81=""),"",H81*I81)</f>
        <v/>
      </c>
      <c r="K81" s="7">
        <f>IF(OR(H81="",J81=""),"",H81+J81)</f>
        <v/>
      </c>
      <c r="L81" s="3" t="n"/>
      <c r="M81" s="3" t="n"/>
    </row>
    <row r="82" ht="32" customHeight="1">
      <c r="A82" s="9">
        <f>IF(C82&lt;&gt;"",ROW()-6,"")</f>
        <v/>
      </c>
      <c r="B82" s="3" t="n"/>
      <c r="C82" s="3" t="n"/>
      <c r="D82" s="3" t="n"/>
      <c r="E82" s="6" t="n"/>
      <c r="F82" s="10">
        <f>IF(C82="","",IFERROR(VLOOKUP(C82,'Prezzario'!$B$2:$D$101,3,FALSE),0))</f>
        <v/>
      </c>
      <c r="G82" s="8" t="n"/>
      <c r="H82" s="10">
        <f>IF(OR(E82="",F82=""),"",E82*F82*(1-IF(G82="",0,G82)))</f>
        <v/>
      </c>
      <c r="I82" s="8" t="n"/>
      <c r="J82" s="10">
        <f>IF(OR(H82="",I82=""),"",H82*I82)</f>
        <v/>
      </c>
      <c r="K82" s="10">
        <f>IF(OR(H82="",J82=""),"",H82+J82)</f>
        <v/>
      </c>
      <c r="L82" s="3" t="n"/>
      <c r="M82" s="3" t="n"/>
    </row>
    <row r="83" ht="32" customHeight="1">
      <c r="A83" s="5">
        <f>IF(C83&lt;&gt;"",ROW()-6,"")</f>
        <v/>
      </c>
      <c r="B83" s="3" t="n"/>
      <c r="C83" s="3" t="n"/>
      <c r="D83" s="3" t="n"/>
      <c r="E83" s="6" t="n"/>
      <c r="F83" s="7">
        <f>IF(C83="","",IFERROR(VLOOKUP(C83,'Prezzario'!$B$2:$D$101,3,FALSE),0))</f>
        <v/>
      </c>
      <c r="G83" s="8" t="n"/>
      <c r="H83" s="7">
        <f>IF(OR(E83="",F83=""),"",E83*F83*(1-IF(G83="",0,G83)))</f>
        <v/>
      </c>
      <c r="I83" s="8" t="n"/>
      <c r="J83" s="7">
        <f>IF(OR(H83="",I83=""),"",H83*I83)</f>
        <v/>
      </c>
      <c r="K83" s="7">
        <f>IF(OR(H83="",J83=""),"",H83+J83)</f>
        <v/>
      </c>
      <c r="L83" s="3" t="n"/>
      <c r="M83" s="3" t="n"/>
    </row>
    <row r="84" ht="32" customHeight="1">
      <c r="A84" s="9">
        <f>IF(C84&lt;&gt;"",ROW()-6,"")</f>
        <v/>
      </c>
      <c r="B84" s="3" t="n"/>
      <c r="C84" s="3" t="n"/>
      <c r="D84" s="3" t="n"/>
      <c r="E84" s="6" t="n"/>
      <c r="F84" s="10">
        <f>IF(C84="","",IFERROR(VLOOKUP(C84,'Prezzario'!$B$2:$D$101,3,FALSE),0))</f>
        <v/>
      </c>
      <c r="G84" s="8" t="n"/>
      <c r="H84" s="10">
        <f>IF(OR(E84="",F84=""),"",E84*F84*(1-IF(G84="",0,G84)))</f>
        <v/>
      </c>
      <c r="I84" s="8" t="n"/>
      <c r="J84" s="10">
        <f>IF(OR(H84="",I84=""),"",H84*I84)</f>
        <v/>
      </c>
      <c r="K84" s="10">
        <f>IF(OR(H84="",J84=""),"",H84+J84)</f>
        <v/>
      </c>
      <c r="L84" s="3" t="n"/>
      <c r="M84" s="3" t="n"/>
    </row>
    <row r="85" ht="32" customHeight="1">
      <c r="A85" s="5">
        <f>IF(C85&lt;&gt;"",ROW()-6,"")</f>
        <v/>
      </c>
      <c r="B85" s="3" t="n"/>
      <c r="C85" s="3" t="n"/>
      <c r="D85" s="3" t="n"/>
      <c r="E85" s="6" t="n"/>
      <c r="F85" s="7">
        <f>IF(C85="","",IFERROR(VLOOKUP(C85,'Prezzario'!$B$2:$D$101,3,FALSE),0))</f>
        <v/>
      </c>
      <c r="G85" s="8" t="n"/>
      <c r="H85" s="7">
        <f>IF(OR(E85="",F85=""),"",E85*F85*(1-IF(G85="",0,G85)))</f>
        <v/>
      </c>
      <c r="I85" s="8" t="n"/>
      <c r="J85" s="7">
        <f>IF(OR(H85="",I85=""),"",H85*I85)</f>
        <v/>
      </c>
      <c r="K85" s="7">
        <f>IF(OR(H85="",J85=""),"",H85+J85)</f>
        <v/>
      </c>
      <c r="L85" s="3" t="n"/>
      <c r="M85" s="3" t="n"/>
    </row>
    <row r="86" ht="32" customHeight="1">
      <c r="A86" s="9">
        <f>IF(C86&lt;&gt;"",ROW()-6,"")</f>
        <v/>
      </c>
      <c r="B86" s="3" t="n"/>
      <c r="C86" s="3" t="n"/>
      <c r="D86" s="3" t="n"/>
      <c r="E86" s="6" t="n"/>
      <c r="F86" s="10">
        <f>IF(C86="","",IFERROR(VLOOKUP(C86,'Prezzario'!$B$2:$D$101,3,FALSE),0))</f>
        <v/>
      </c>
      <c r="G86" s="8" t="n"/>
      <c r="H86" s="10">
        <f>IF(OR(E86="",F86=""),"",E86*F86*(1-IF(G86="",0,G86)))</f>
        <v/>
      </c>
      <c r="I86" s="8" t="n"/>
      <c r="J86" s="10">
        <f>IF(OR(H86="",I86=""),"",H86*I86)</f>
        <v/>
      </c>
      <c r="K86" s="10">
        <f>IF(OR(H86="",J86=""),"",H86+J86)</f>
        <v/>
      </c>
      <c r="L86" s="3" t="n"/>
      <c r="M86" s="3" t="n"/>
    </row>
    <row r="87" ht="32" customHeight="1">
      <c r="A87" s="5">
        <f>IF(C87&lt;&gt;"",ROW()-6,"")</f>
        <v/>
      </c>
      <c r="B87" s="3" t="n"/>
      <c r="C87" s="3" t="n"/>
      <c r="D87" s="3" t="n"/>
      <c r="E87" s="6" t="n"/>
      <c r="F87" s="7">
        <f>IF(C87="","",IFERROR(VLOOKUP(C87,'Prezzario'!$B$2:$D$101,3,FALSE),0))</f>
        <v/>
      </c>
      <c r="G87" s="8" t="n"/>
      <c r="H87" s="7">
        <f>IF(OR(E87="",F87=""),"",E87*F87*(1-IF(G87="",0,G87)))</f>
        <v/>
      </c>
      <c r="I87" s="8" t="n"/>
      <c r="J87" s="7">
        <f>IF(OR(H87="",I87=""),"",H87*I87)</f>
        <v/>
      </c>
      <c r="K87" s="7">
        <f>IF(OR(H87="",J87=""),"",H87+J87)</f>
        <v/>
      </c>
      <c r="L87" s="3" t="n"/>
      <c r="M87" s="3" t="n"/>
    </row>
    <row r="88" ht="32" customHeight="1">
      <c r="A88" s="9">
        <f>IF(C88&lt;&gt;"",ROW()-6,"")</f>
        <v/>
      </c>
      <c r="B88" s="3" t="n"/>
      <c r="C88" s="3" t="n"/>
      <c r="D88" s="3" t="n"/>
      <c r="E88" s="6" t="n"/>
      <c r="F88" s="10">
        <f>IF(C88="","",IFERROR(VLOOKUP(C88,'Prezzario'!$B$2:$D$101,3,FALSE),0))</f>
        <v/>
      </c>
      <c r="G88" s="8" t="n"/>
      <c r="H88" s="10">
        <f>IF(OR(E88="",F88=""),"",E88*F88*(1-IF(G88="",0,G88)))</f>
        <v/>
      </c>
      <c r="I88" s="8" t="n"/>
      <c r="J88" s="10">
        <f>IF(OR(H88="",I88=""),"",H88*I88)</f>
        <v/>
      </c>
      <c r="K88" s="10">
        <f>IF(OR(H88="",J88=""),"",H88+J88)</f>
        <v/>
      </c>
      <c r="L88" s="3" t="n"/>
      <c r="M88" s="3" t="n"/>
    </row>
    <row r="89" ht="32" customHeight="1">
      <c r="A89" s="5">
        <f>IF(C89&lt;&gt;"",ROW()-6,"")</f>
        <v/>
      </c>
      <c r="B89" s="3" t="n"/>
      <c r="C89" s="3" t="n"/>
      <c r="D89" s="3" t="n"/>
      <c r="E89" s="6" t="n"/>
      <c r="F89" s="7">
        <f>IF(C89="","",IFERROR(VLOOKUP(C89,'Prezzario'!$B$2:$D$101,3,FALSE),0))</f>
        <v/>
      </c>
      <c r="G89" s="8" t="n"/>
      <c r="H89" s="7">
        <f>IF(OR(E89="",F89=""),"",E89*F89*(1-IF(G89="",0,G89)))</f>
        <v/>
      </c>
      <c r="I89" s="8" t="n"/>
      <c r="J89" s="7">
        <f>IF(OR(H89="",I89=""),"",H89*I89)</f>
        <v/>
      </c>
      <c r="K89" s="7">
        <f>IF(OR(H89="",J89=""),"",H89+J89)</f>
        <v/>
      </c>
      <c r="L89" s="3" t="n"/>
      <c r="M89" s="3" t="n"/>
    </row>
    <row r="90" ht="32" customHeight="1">
      <c r="A90" s="9">
        <f>IF(C90&lt;&gt;"",ROW()-6,"")</f>
        <v/>
      </c>
      <c r="B90" s="3" t="n"/>
      <c r="C90" s="3" t="n"/>
      <c r="D90" s="3" t="n"/>
      <c r="E90" s="6" t="n"/>
      <c r="F90" s="10">
        <f>IF(C90="","",IFERROR(VLOOKUP(C90,'Prezzario'!$B$2:$D$101,3,FALSE),0))</f>
        <v/>
      </c>
      <c r="G90" s="8" t="n"/>
      <c r="H90" s="10">
        <f>IF(OR(E90="",F90=""),"",E90*F90*(1-IF(G90="",0,G90)))</f>
        <v/>
      </c>
      <c r="I90" s="8" t="n"/>
      <c r="J90" s="10">
        <f>IF(OR(H90="",I90=""),"",H90*I90)</f>
        <v/>
      </c>
      <c r="K90" s="10">
        <f>IF(OR(H90="",J90=""),"",H90+J90)</f>
        <v/>
      </c>
      <c r="L90" s="3" t="n"/>
      <c r="M90" s="3" t="n"/>
    </row>
    <row r="91" ht="32" customHeight="1">
      <c r="A91" s="5">
        <f>IF(C91&lt;&gt;"",ROW()-6,"")</f>
        <v/>
      </c>
      <c r="B91" s="3" t="n"/>
      <c r="C91" s="3" t="n"/>
      <c r="D91" s="3" t="n"/>
      <c r="E91" s="6" t="n"/>
      <c r="F91" s="7">
        <f>IF(C91="","",IFERROR(VLOOKUP(C91,'Prezzario'!$B$2:$D$101,3,FALSE),0))</f>
        <v/>
      </c>
      <c r="G91" s="8" t="n"/>
      <c r="H91" s="7">
        <f>IF(OR(E91="",F91=""),"",E91*F91*(1-IF(G91="",0,G91)))</f>
        <v/>
      </c>
      <c r="I91" s="8" t="n"/>
      <c r="J91" s="7">
        <f>IF(OR(H91="",I91=""),"",H91*I91)</f>
        <v/>
      </c>
      <c r="K91" s="7">
        <f>IF(OR(H91="",J91=""),"",H91+J91)</f>
        <v/>
      </c>
      <c r="L91" s="3" t="n"/>
      <c r="M91" s="3" t="n"/>
    </row>
    <row r="92" ht="32" customHeight="1">
      <c r="A92" s="9">
        <f>IF(C92&lt;&gt;"",ROW()-6,"")</f>
        <v/>
      </c>
      <c r="B92" s="3" t="n"/>
      <c r="C92" s="3" t="n"/>
      <c r="D92" s="3" t="n"/>
      <c r="E92" s="6" t="n"/>
      <c r="F92" s="10">
        <f>IF(C92="","",IFERROR(VLOOKUP(C92,'Prezzario'!$B$2:$D$101,3,FALSE),0))</f>
        <v/>
      </c>
      <c r="G92" s="8" t="n"/>
      <c r="H92" s="10">
        <f>IF(OR(E92="",F92=""),"",E92*F92*(1-IF(G92="",0,G92)))</f>
        <v/>
      </c>
      <c r="I92" s="8" t="n"/>
      <c r="J92" s="10">
        <f>IF(OR(H92="",I92=""),"",H92*I92)</f>
        <v/>
      </c>
      <c r="K92" s="10">
        <f>IF(OR(H92="",J92=""),"",H92+J92)</f>
        <v/>
      </c>
      <c r="L92" s="3" t="n"/>
      <c r="M92" s="3" t="n"/>
    </row>
    <row r="93" ht="32" customHeight="1">
      <c r="A93" s="5">
        <f>IF(C93&lt;&gt;"",ROW()-6,"")</f>
        <v/>
      </c>
      <c r="B93" s="3" t="n"/>
      <c r="C93" s="3" t="n"/>
      <c r="D93" s="3" t="n"/>
      <c r="E93" s="6" t="n"/>
      <c r="F93" s="7">
        <f>IF(C93="","",IFERROR(VLOOKUP(C93,'Prezzario'!$B$2:$D$101,3,FALSE),0))</f>
        <v/>
      </c>
      <c r="G93" s="8" t="n"/>
      <c r="H93" s="7">
        <f>IF(OR(E93="",F93=""),"",E93*F93*(1-IF(G93="",0,G93)))</f>
        <v/>
      </c>
      <c r="I93" s="8" t="n"/>
      <c r="J93" s="7">
        <f>IF(OR(H93="",I93=""),"",H93*I93)</f>
        <v/>
      </c>
      <c r="K93" s="7">
        <f>IF(OR(H93="",J93=""),"",H93+J93)</f>
        <v/>
      </c>
      <c r="L93" s="3" t="n"/>
      <c r="M93" s="3" t="n"/>
    </row>
    <row r="94" ht="32" customHeight="1">
      <c r="A94" s="9">
        <f>IF(C94&lt;&gt;"",ROW()-6,"")</f>
        <v/>
      </c>
      <c r="B94" s="3" t="n"/>
      <c r="C94" s="3" t="n"/>
      <c r="D94" s="3" t="n"/>
      <c r="E94" s="6" t="n"/>
      <c r="F94" s="10">
        <f>IF(C94="","",IFERROR(VLOOKUP(C94,'Prezzario'!$B$2:$D$101,3,FALSE),0))</f>
        <v/>
      </c>
      <c r="G94" s="8" t="n"/>
      <c r="H94" s="10">
        <f>IF(OR(E94="",F94=""),"",E94*F94*(1-IF(G94="",0,G94)))</f>
        <v/>
      </c>
      <c r="I94" s="8" t="n"/>
      <c r="J94" s="10">
        <f>IF(OR(H94="",I94=""),"",H94*I94)</f>
        <v/>
      </c>
      <c r="K94" s="10">
        <f>IF(OR(H94="",J94=""),"",H94+J94)</f>
        <v/>
      </c>
      <c r="L94" s="3" t="n"/>
      <c r="M94" s="3" t="n"/>
    </row>
    <row r="95" ht="32" customHeight="1">
      <c r="A95" s="5">
        <f>IF(C95&lt;&gt;"",ROW()-6,"")</f>
        <v/>
      </c>
      <c r="B95" s="3" t="n"/>
      <c r="C95" s="3" t="n"/>
      <c r="D95" s="3" t="n"/>
      <c r="E95" s="6" t="n"/>
      <c r="F95" s="7">
        <f>IF(C95="","",IFERROR(VLOOKUP(C95,'Prezzario'!$B$2:$D$101,3,FALSE),0))</f>
        <v/>
      </c>
      <c r="G95" s="8" t="n"/>
      <c r="H95" s="7">
        <f>IF(OR(E95="",F95=""),"",E95*F95*(1-IF(G95="",0,G95)))</f>
        <v/>
      </c>
      <c r="I95" s="8" t="n"/>
      <c r="J95" s="7">
        <f>IF(OR(H95="",I95=""),"",H95*I95)</f>
        <v/>
      </c>
      <c r="K95" s="7">
        <f>IF(OR(H95="",J95=""),"",H95+J95)</f>
        <v/>
      </c>
      <c r="L95" s="3" t="n"/>
      <c r="M95" s="3" t="n"/>
    </row>
    <row r="96" ht="32" customHeight="1">
      <c r="A96" s="9">
        <f>IF(C96&lt;&gt;"",ROW()-6,"")</f>
        <v/>
      </c>
      <c r="B96" s="3" t="n"/>
      <c r="C96" s="3" t="n"/>
      <c r="D96" s="3" t="n"/>
      <c r="E96" s="6" t="n"/>
      <c r="F96" s="10">
        <f>IF(C96="","",IFERROR(VLOOKUP(C96,'Prezzario'!$B$2:$D$101,3,FALSE),0))</f>
        <v/>
      </c>
      <c r="G96" s="8" t="n"/>
      <c r="H96" s="10">
        <f>IF(OR(E96="",F96=""),"",E96*F96*(1-IF(G96="",0,G96)))</f>
        <v/>
      </c>
      <c r="I96" s="8" t="n"/>
      <c r="J96" s="10">
        <f>IF(OR(H96="",I96=""),"",H96*I96)</f>
        <v/>
      </c>
      <c r="K96" s="10">
        <f>IF(OR(H96="",J96=""),"",H96+J96)</f>
        <v/>
      </c>
      <c r="L96" s="3" t="n"/>
      <c r="M96" s="3" t="n"/>
    </row>
    <row r="97" ht="32" customHeight="1">
      <c r="A97" s="5">
        <f>IF(C97&lt;&gt;"",ROW()-6,"")</f>
        <v/>
      </c>
      <c r="B97" s="3" t="n"/>
      <c r="C97" s="3" t="n"/>
      <c r="D97" s="3" t="n"/>
      <c r="E97" s="6" t="n"/>
      <c r="F97" s="7">
        <f>IF(C97="","",IFERROR(VLOOKUP(C97,'Prezzario'!$B$2:$D$101,3,FALSE),0))</f>
        <v/>
      </c>
      <c r="G97" s="8" t="n"/>
      <c r="H97" s="7">
        <f>IF(OR(E97="",F97=""),"",E97*F97*(1-IF(G97="",0,G97)))</f>
        <v/>
      </c>
      <c r="I97" s="8" t="n"/>
      <c r="J97" s="7">
        <f>IF(OR(H97="",I97=""),"",H97*I97)</f>
        <v/>
      </c>
      <c r="K97" s="7">
        <f>IF(OR(H97="",J97=""),"",H97+J97)</f>
        <v/>
      </c>
      <c r="L97" s="3" t="n"/>
      <c r="M97" s="3" t="n"/>
    </row>
    <row r="98" ht="32" customHeight="1">
      <c r="A98" s="9">
        <f>IF(C98&lt;&gt;"",ROW()-6,"")</f>
        <v/>
      </c>
      <c r="B98" s="3" t="n"/>
      <c r="C98" s="3" t="n"/>
      <c r="D98" s="3" t="n"/>
      <c r="E98" s="6" t="n"/>
      <c r="F98" s="10">
        <f>IF(C98="","",IFERROR(VLOOKUP(C98,'Prezzario'!$B$2:$D$101,3,FALSE),0))</f>
        <v/>
      </c>
      <c r="G98" s="8" t="n"/>
      <c r="H98" s="10">
        <f>IF(OR(E98="",F98=""),"",E98*F98*(1-IF(G98="",0,G98)))</f>
        <v/>
      </c>
      <c r="I98" s="8" t="n"/>
      <c r="J98" s="10">
        <f>IF(OR(H98="",I98=""),"",H98*I98)</f>
        <v/>
      </c>
      <c r="K98" s="10">
        <f>IF(OR(H98="",J98=""),"",H98+J98)</f>
        <v/>
      </c>
      <c r="L98" s="3" t="n"/>
      <c r="M98" s="3" t="n"/>
    </row>
    <row r="99" ht="32" customHeight="1">
      <c r="A99" s="5">
        <f>IF(C99&lt;&gt;"",ROW()-6,"")</f>
        <v/>
      </c>
      <c r="B99" s="3" t="n"/>
      <c r="C99" s="3" t="n"/>
      <c r="D99" s="3" t="n"/>
      <c r="E99" s="6" t="n"/>
      <c r="F99" s="7">
        <f>IF(C99="","",IFERROR(VLOOKUP(C99,'Prezzario'!$B$2:$D$101,3,FALSE),0))</f>
        <v/>
      </c>
      <c r="G99" s="8" t="n"/>
      <c r="H99" s="7">
        <f>IF(OR(E99="",F99=""),"",E99*F99*(1-IF(G99="",0,G99)))</f>
        <v/>
      </c>
      <c r="I99" s="8" t="n"/>
      <c r="J99" s="7">
        <f>IF(OR(H99="",I99=""),"",H99*I99)</f>
        <v/>
      </c>
      <c r="K99" s="7">
        <f>IF(OR(H99="",J99=""),"",H99+J99)</f>
        <v/>
      </c>
      <c r="L99" s="3" t="n"/>
      <c r="M99" s="3" t="n"/>
    </row>
    <row r="100" ht="32" customHeight="1">
      <c r="A100" s="9">
        <f>IF(C100&lt;&gt;"",ROW()-6,"")</f>
        <v/>
      </c>
      <c r="B100" s="3" t="n"/>
      <c r="C100" s="3" t="n"/>
      <c r="D100" s="3" t="n"/>
      <c r="E100" s="6" t="n"/>
      <c r="F100" s="10">
        <f>IF(C100="","",IFERROR(VLOOKUP(C100,'Prezzario'!$B$2:$D$101,3,FALSE),0))</f>
        <v/>
      </c>
      <c r="G100" s="8" t="n"/>
      <c r="H100" s="10">
        <f>IF(OR(E100="",F100=""),"",E100*F100*(1-IF(G100="",0,G100)))</f>
        <v/>
      </c>
      <c r="I100" s="8" t="n"/>
      <c r="J100" s="10">
        <f>IF(OR(H100="",I100=""),"",H100*I100)</f>
        <v/>
      </c>
      <c r="K100" s="10">
        <f>IF(OR(H100="",J100=""),"",H100+J100)</f>
        <v/>
      </c>
      <c r="L100" s="3" t="n"/>
      <c r="M100" s="3" t="n"/>
    </row>
    <row r="101" ht="32" customHeight="1">
      <c r="A101" s="5">
        <f>IF(C101&lt;&gt;"",ROW()-6,"")</f>
        <v/>
      </c>
      <c r="B101" s="3" t="n"/>
      <c r="C101" s="3" t="n"/>
      <c r="D101" s="3" t="n"/>
      <c r="E101" s="6" t="n"/>
      <c r="F101" s="7">
        <f>IF(C101="","",IFERROR(VLOOKUP(C101,'Prezzario'!$B$2:$D$101,3,FALSE),0))</f>
        <v/>
      </c>
      <c r="G101" s="8" t="n"/>
      <c r="H101" s="7">
        <f>IF(OR(E101="",F101=""),"",E101*F101*(1-IF(G101="",0,G101)))</f>
        <v/>
      </c>
      <c r="I101" s="8" t="n"/>
      <c r="J101" s="7">
        <f>IF(OR(H101="",I101=""),"",H101*I101)</f>
        <v/>
      </c>
      <c r="K101" s="7">
        <f>IF(OR(H101="",J101=""),"",H101+J101)</f>
        <v/>
      </c>
      <c r="L101" s="3" t="n"/>
      <c r="M101" s="3" t="n"/>
    </row>
    <row r="102" ht="32" customHeight="1">
      <c r="A102" s="9">
        <f>IF(C102&lt;&gt;"",ROW()-6,"")</f>
        <v/>
      </c>
      <c r="B102" s="3" t="n"/>
      <c r="C102" s="3" t="n"/>
      <c r="D102" s="3" t="n"/>
      <c r="E102" s="6" t="n"/>
      <c r="F102" s="10">
        <f>IF(C102="","",IFERROR(VLOOKUP(C102,'Prezzario'!$B$2:$D$101,3,FALSE),0))</f>
        <v/>
      </c>
      <c r="G102" s="8" t="n"/>
      <c r="H102" s="10">
        <f>IF(OR(E102="",F102=""),"",E102*F102*(1-IF(G102="",0,G102)))</f>
        <v/>
      </c>
      <c r="I102" s="8" t="n"/>
      <c r="J102" s="10">
        <f>IF(OR(H102="",I102=""),"",H102*I102)</f>
        <v/>
      </c>
      <c r="K102" s="10">
        <f>IF(OR(H102="",J102=""),"",H102+J102)</f>
        <v/>
      </c>
      <c r="L102" s="3" t="n"/>
      <c r="M102" s="3" t="n"/>
    </row>
    <row r="103" ht="32" customHeight="1">
      <c r="A103" s="5">
        <f>IF(C103&lt;&gt;"",ROW()-6,"")</f>
        <v/>
      </c>
      <c r="B103" s="3" t="n"/>
      <c r="C103" s="3" t="n"/>
      <c r="D103" s="3" t="n"/>
      <c r="E103" s="6" t="n"/>
      <c r="F103" s="7">
        <f>IF(C103="","",IFERROR(VLOOKUP(C103,'Prezzario'!$B$2:$D$101,3,FALSE),0))</f>
        <v/>
      </c>
      <c r="G103" s="8" t="n"/>
      <c r="H103" s="7">
        <f>IF(OR(E103="",F103=""),"",E103*F103*(1-IF(G103="",0,G103)))</f>
        <v/>
      </c>
      <c r="I103" s="8" t="n"/>
      <c r="J103" s="7">
        <f>IF(OR(H103="",I103=""),"",H103*I103)</f>
        <v/>
      </c>
      <c r="K103" s="7">
        <f>IF(OR(H103="",J103=""),"",H103+J103)</f>
        <v/>
      </c>
      <c r="L103" s="3" t="n"/>
      <c r="M103" s="3" t="n"/>
    </row>
    <row r="104" ht="32" customHeight="1">
      <c r="A104" s="9">
        <f>IF(C104&lt;&gt;"",ROW()-6,"")</f>
        <v/>
      </c>
      <c r="B104" s="3" t="n"/>
      <c r="C104" s="3" t="n"/>
      <c r="D104" s="3" t="n"/>
      <c r="E104" s="6" t="n"/>
      <c r="F104" s="10">
        <f>IF(C104="","",IFERROR(VLOOKUP(C104,'Prezzario'!$B$2:$D$101,3,FALSE),0))</f>
        <v/>
      </c>
      <c r="G104" s="8" t="n"/>
      <c r="H104" s="10">
        <f>IF(OR(E104="",F104=""),"",E104*F104*(1-IF(G104="",0,G104)))</f>
        <v/>
      </c>
      <c r="I104" s="8" t="n"/>
      <c r="J104" s="10">
        <f>IF(OR(H104="",I104=""),"",H104*I104)</f>
        <v/>
      </c>
      <c r="K104" s="10">
        <f>IF(OR(H104="",J104=""),"",H104+J104)</f>
        <v/>
      </c>
      <c r="L104" s="3" t="n"/>
      <c r="M104" s="3" t="n"/>
    </row>
    <row r="105" ht="32" customHeight="1">
      <c r="A105" s="5">
        <f>IF(C105&lt;&gt;"",ROW()-6,"")</f>
        <v/>
      </c>
      <c r="B105" s="3" t="n"/>
      <c r="C105" s="3" t="n"/>
      <c r="D105" s="3" t="n"/>
      <c r="E105" s="6" t="n"/>
      <c r="F105" s="7">
        <f>IF(C105="","",IFERROR(VLOOKUP(C105,'Prezzario'!$B$2:$D$101,3,FALSE),0))</f>
        <v/>
      </c>
      <c r="G105" s="8" t="n"/>
      <c r="H105" s="7">
        <f>IF(OR(E105="",F105=""),"",E105*F105*(1-IF(G105="",0,G105)))</f>
        <v/>
      </c>
      <c r="I105" s="8" t="n"/>
      <c r="J105" s="7">
        <f>IF(OR(H105="",I105=""),"",H105*I105)</f>
        <v/>
      </c>
      <c r="K105" s="7">
        <f>IF(OR(H105="",J105=""),"",H105+J105)</f>
        <v/>
      </c>
      <c r="L105" s="3" t="n"/>
      <c r="M105" s="3" t="n"/>
    </row>
    <row r="106" ht="32" customHeight="1">
      <c r="A106" s="9">
        <f>IF(C106&lt;&gt;"",ROW()-6,"")</f>
        <v/>
      </c>
      <c r="B106" s="3" t="n"/>
      <c r="C106" s="3" t="n"/>
      <c r="D106" s="3" t="n"/>
      <c r="E106" s="6" t="n"/>
      <c r="F106" s="10">
        <f>IF(C106="","",IFERROR(VLOOKUP(C106,'Prezzario'!$B$2:$D$101,3,FALSE),0))</f>
        <v/>
      </c>
      <c r="G106" s="8" t="n"/>
      <c r="H106" s="10">
        <f>IF(OR(E106="",F106=""),"",E106*F106*(1-IF(G106="",0,G106)))</f>
        <v/>
      </c>
      <c r="I106" s="8" t="n"/>
      <c r="J106" s="10">
        <f>IF(OR(H106="",I106=""),"",H106*I106)</f>
        <v/>
      </c>
      <c r="K106" s="10">
        <f>IF(OR(H106="",J106=""),"",H106+J106)</f>
        <v/>
      </c>
      <c r="L106" s="3" t="n"/>
      <c r="M106" s="3" t="n"/>
    </row>
    <row r="107">
      <c r="A107" s="11" t="inlineStr">
        <is>
          <t>Totali computo</t>
        </is>
      </c>
      <c r="B107" s="12" t="n"/>
      <c r="C107" s="12" t="n"/>
      <c r="D107" s="12" t="n"/>
      <c r="E107" s="12" t="n"/>
      <c r="F107" s="12" t="n"/>
      <c r="G107" s="12" t="n"/>
      <c r="H107" s="13">
        <f>SUM(H7:H106)</f>
        <v/>
      </c>
      <c r="I107" s="12" t="n"/>
      <c r="J107" s="13">
        <f>SUM(J7:J106)</f>
        <v/>
      </c>
      <c r="K107" s="13">
        <f>SUM(K7:K106)</f>
        <v/>
      </c>
      <c r="L107" s="12" t="n"/>
      <c r="M107" s="12" t="n"/>
    </row>
  </sheetData>
  <autoFilter ref="A6:M106"/>
  <mergeCells count="1">
    <mergeCell ref="A1:M1"/>
  </mergeCells>
  <dataValidations count="5">
    <dataValidation sqref="B7:B106" showErrorMessage="1" showInputMessage="1" allowBlank="1" errorTitle="Categoria non valida" error="Selezionare una categoria dall'elenco." type="list">
      <formula1>"Demolizioni,Impianti,Pavimenti e rivestimenti,Finiture,Serramenti,Sicurezza,Pulizie"</formula1>
    </dataValidation>
    <dataValidation sqref="D7:D106" showErrorMessage="1" showInputMessage="1" allowBlank="1" errorTitle="Unità di misura non valida" error="Selezionare un'unità di misura dall'elenco." type="list">
      <formula1>"m²,m³,a corpo,pezzo"</formula1>
    </dataValidation>
    <dataValidation sqref="I7:I106" showErrorMessage="1" showInputMessage="1" allowBlank="1" errorTitle="IVA non valida" error="Selezionare un'aliquota IVA dall'elenco." type="list">
      <formula1>"0%,4%,10%,22%"</formula1>
    </dataValidation>
    <dataValidation sqref="E7:E106" showErrorMessage="1" showInputMessage="1" allowBlank="1" errorTitle="Quantità non valida" error="Inserire una quantità uguale o superiore a zero." type="decimal" operator="greaterThanOrEqual">
      <formula1>0</formula1>
    </dataValidation>
    <dataValidation sqref="G7:G106" showErrorMessage="1" showInputMessage="1" allowBlank="1" errorTitle="Sconto non valido" error="Inserire uno sconto compreso tra 0% e 100%." type="decimal" operator="between">
      <formula1>0</formula1>
      <formula2>1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0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6" customWidth="1" min="1" max="1"/>
    <col width="42" customWidth="1" min="2" max="2"/>
    <col width="16" customWidth="1" min="3" max="3"/>
    <col width="20" customWidth="1" min="4" max="4"/>
    <col width="28" customWidth="1" min="5" max="5"/>
    <col width="28" customWidth="1" min="6" max="6"/>
    <col width="18" customWidth="1" min="7" max="7"/>
  </cols>
  <sheetData>
    <row r="1" ht="26" customHeight="1">
      <c r="A1" s="1" t="inlineStr">
        <is>
          <t>Prezzario modificabile delle lavorazioni</t>
        </is>
      </c>
    </row>
    <row r="2">
      <c r="A2" s="4" t="inlineStr">
        <is>
          <t>Codice voce</t>
        </is>
      </c>
      <c r="B2" s="4" t="inlineStr">
        <is>
          <t>Descrizione lavorazione</t>
        </is>
      </c>
      <c r="C2" s="4" t="inlineStr">
        <is>
          <t>Unità di misura</t>
        </is>
      </c>
      <c r="D2" s="4" t="inlineStr">
        <is>
          <t>Prezzo unitario (€)</t>
        </is>
      </c>
      <c r="E2" s="4" t="inlineStr">
        <is>
          <t>Categoria</t>
        </is>
      </c>
      <c r="F2" s="4" t="inlineStr">
        <is>
          <t>Fonte/prezzario</t>
        </is>
      </c>
      <c r="G2" s="4" t="inlineStr">
        <is>
          <t>Data aggiornamento</t>
        </is>
      </c>
    </row>
    <row r="3" ht="28" customHeight="1">
      <c r="A3" s="3" t="inlineStr">
        <is>
          <t>DEM-001</t>
        </is>
      </c>
      <c r="B3" s="3" t="inlineStr">
        <is>
          <t>Demolizione tramezzi interni</t>
        </is>
      </c>
      <c r="C3" s="3" t="inlineStr">
        <is>
          <t>m²</t>
        </is>
      </c>
      <c r="D3" s="14" t="n">
        <v>18.5</v>
      </c>
      <c r="E3" s="3" t="inlineStr">
        <is>
          <t>Demolizioni</t>
        </is>
      </c>
      <c r="F3" s="3" t="inlineStr">
        <is>
          <t>Prezzario interno impresa</t>
        </is>
      </c>
      <c r="G3" s="15" t="n">
        <v>46037</v>
      </c>
    </row>
    <row r="4" ht="28" customHeight="1">
      <c r="A4" s="3" t="inlineStr">
        <is>
          <t>DEM-002</t>
        </is>
      </c>
      <c r="B4" s="3" t="inlineStr">
        <is>
          <t>Smaltimento macerie</t>
        </is>
      </c>
      <c r="C4" s="3" t="inlineStr">
        <is>
          <t>m³</t>
        </is>
      </c>
      <c r="D4" s="14" t="n">
        <v>145</v>
      </c>
      <c r="E4" s="3" t="inlineStr">
        <is>
          <t>Demolizioni</t>
        </is>
      </c>
      <c r="F4" s="3" t="inlineStr">
        <is>
          <t>Prezzario interno impresa</t>
        </is>
      </c>
      <c r="G4" s="15" t="n">
        <v>46037</v>
      </c>
    </row>
    <row r="5" ht="28" customHeight="1">
      <c r="A5" s="3" t="inlineStr">
        <is>
          <t>IMP-001</t>
        </is>
      </c>
      <c r="B5" s="3" t="inlineStr">
        <is>
          <t>Rifacimento impianto elettrico</t>
        </is>
      </c>
      <c r="C5" s="3" t="inlineStr">
        <is>
          <t>a corpo</t>
        </is>
      </c>
      <c r="D5" s="14" t="n">
        <v>6800</v>
      </c>
      <c r="E5" s="3" t="inlineStr">
        <is>
          <t>Impianti</t>
        </is>
      </c>
      <c r="F5" s="3" t="inlineStr">
        <is>
          <t>Preventivo impresa</t>
        </is>
      </c>
      <c r="G5" s="15" t="n">
        <v>46037</v>
      </c>
    </row>
    <row r="6" ht="28" customHeight="1">
      <c r="A6" s="3" t="inlineStr">
        <is>
          <t>IMP-002</t>
        </is>
      </c>
      <c r="B6" s="3" t="inlineStr">
        <is>
          <t>Rifacimento impianto idraulico bagno</t>
        </is>
      </c>
      <c r="C6" s="3" t="inlineStr">
        <is>
          <t>a corpo</t>
        </is>
      </c>
      <c r="D6" s="14" t="n">
        <v>3900</v>
      </c>
      <c r="E6" s="3" t="inlineStr">
        <is>
          <t>Impianti</t>
        </is>
      </c>
      <c r="F6" s="3" t="inlineStr">
        <is>
          <t>Preventivo impresa</t>
        </is>
      </c>
      <c r="G6" s="15" t="n">
        <v>46037</v>
      </c>
    </row>
    <row r="7" ht="28" customHeight="1">
      <c r="A7" s="3" t="inlineStr">
        <is>
          <t>PAV-001</t>
        </is>
      </c>
      <c r="B7" s="3" t="inlineStr">
        <is>
          <t>Fornitura e posa pavimento gres</t>
        </is>
      </c>
      <c r="C7" s="3" t="inlineStr">
        <is>
          <t>m²</t>
        </is>
      </c>
      <c r="D7" s="14" t="n">
        <v>48</v>
      </c>
      <c r="E7" s="3" t="inlineStr">
        <is>
          <t>Pavimenti e rivestimenti</t>
        </is>
      </c>
      <c r="F7" s="3" t="inlineStr">
        <is>
          <t>Prezzario interno impresa</t>
        </is>
      </c>
      <c r="G7" s="15" t="n">
        <v>46037</v>
      </c>
    </row>
    <row r="8" ht="28" customHeight="1">
      <c r="A8" s="3" t="inlineStr">
        <is>
          <t>FIN-001</t>
        </is>
      </c>
      <c r="B8" s="3" t="inlineStr">
        <is>
          <t>Tinteggiatura pareti e soffitti</t>
        </is>
      </c>
      <c r="C8" s="3" t="inlineStr">
        <is>
          <t>m²</t>
        </is>
      </c>
      <c r="D8" s="14" t="n">
        <v>9.800000000000001</v>
      </c>
      <c r="E8" s="3" t="inlineStr">
        <is>
          <t>Finiture</t>
        </is>
      </c>
      <c r="F8" s="3" t="inlineStr">
        <is>
          <t>Prezzario interno impresa</t>
        </is>
      </c>
      <c r="G8" s="15" t="n">
        <v>46037</v>
      </c>
    </row>
    <row r="9" ht="28" customHeight="1">
      <c r="A9" s="3" t="inlineStr">
        <is>
          <t>SER-001</t>
        </is>
      </c>
      <c r="B9" s="3" t="inlineStr">
        <is>
          <t>Sostituzione infissi</t>
        </is>
      </c>
      <c r="C9" s="3" t="inlineStr">
        <is>
          <t>pezzo</t>
        </is>
      </c>
      <c r="D9" s="14" t="n">
        <v>1250</v>
      </c>
      <c r="E9" s="3" t="inlineStr">
        <is>
          <t>Serramenti</t>
        </is>
      </c>
      <c r="F9" s="3" t="inlineStr">
        <is>
          <t>Preventivo impresa</t>
        </is>
      </c>
      <c r="G9" s="15" t="n">
        <v>46037</v>
      </c>
    </row>
    <row r="10" ht="28" customHeight="1">
      <c r="A10" s="3" t="inlineStr">
        <is>
          <t>IMP-003</t>
        </is>
      </c>
      <c r="B10" s="3" t="inlineStr">
        <is>
          <t>Realizzazione bagno completo</t>
        </is>
      </c>
      <c r="C10" s="3" t="inlineStr">
        <is>
          <t>a corpo</t>
        </is>
      </c>
      <c r="D10" s="14" t="n">
        <v>8500</v>
      </c>
      <c r="E10" s="3" t="inlineStr">
        <is>
          <t>Impianti</t>
        </is>
      </c>
      <c r="F10" s="3" t="inlineStr">
        <is>
          <t>Preventivo impresa</t>
        </is>
      </c>
      <c r="G10" s="15" t="n">
        <v>46037</v>
      </c>
    </row>
    <row r="11" ht="28" customHeight="1">
      <c r="A11" s="3" t="inlineStr">
        <is>
          <t>SIC-001</t>
        </is>
      </c>
      <c r="B11" s="3" t="inlineStr">
        <is>
          <t>Porta blindata</t>
        </is>
      </c>
      <c r="C11" s="3" t="inlineStr">
        <is>
          <t>pezzo</t>
        </is>
      </c>
      <c r="D11" s="14" t="n">
        <v>2450</v>
      </c>
      <c r="E11" s="3" t="inlineStr">
        <is>
          <t>Sicurezza</t>
        </is>
      </c>
      <c r="F11" s="3" t="inlineStr">
        <is>
          <t>Preventivo impresa</t>
        </is>
      </c>
      <c r="G11" s="15" t="n">
        <v>46037</v>
      </c>
    </row>
    <row r="12" ht="28" customHeight="1">
      <c r="A12" s="3" t="inlineStr">
        <is>
          <t>PUL-001</t>
        </is>
      </c>
      <c r="B12" s="3" t="inlineStr">
        <is>
          <t>Pulizia finale di cantiere</t>
        </is>
      </c>
      <c r="C12" s="3" t="inlineStr">
        <is>
          <t>a corpo</t>
        </is>
      </c>
      <c r="D12" s="14" t="n">
        <v>650</v>
      </c>
      <c r="E12" s="3" t="inlineStr">
        <is>
          <t>Pulizie</t>
        </is>
      </c>
      <c r="F12" s="3" t="inlineStr">
        <is>
          <t>Prezzario interno impresa</t>
        </is>
      </c>
      <c r="G12" s="15" t="n">
        <v>46037</v>
      </c>
    </row>
    <row r="13" ht="28" customHeight="1">
      <c r="A13" s="3" t="n"/>
      <c r="B13" s="3" t="n"/>
      <c r="C13" s="3" t="n"/>
      <c r="D13" s="14" t="n"/>
      <c r="E13" s="3" t="n"/>
      <c r="F13" s="3" t="n"/>
      <c r="G13" s="15" t="n"/>
    </row>
    <row r="14" ht="28" customHeight="1">
      <c r="A14" s="3" t="n"/>
      <c r="B14" s="3" t="n"/>
      <c r="C14" s="3" t="n"/>
      <c r="D14" s="14" t="n"/>
      <c r="E14" s="3" t="n"/>
      <c r="F14" s="3" t="n"/>
      <c r="G14" s="15" t="n"/>
    </row>
    <row r="15" ht="28" customHeight="1">
      <c r="A15" s="3" t="n"/>
      <c r="B15" s="3" t="n"/>
      <c r="C15" s="3" t="n"/>
      <c r="D15" s="14" t="n"/>
      <c r="E15" s="3" t="n"/>
      <c r="F15" s="3" t="n"/>
      <c r="G15" s="15" t="n"/>
    </row>
    <row r="16" ht="28" customHeight="1">
      <c r="A16" s="3" t="n"/>
      <c r="B16" s="3" t="n"/>
      <c r="C16" s="3" t="n"/>
      <c r="D16" s="14" t="n"/>
      <c r="E16" s="3" t="n"/>
      <c r="F16" s="3" t="n"/>
      <c r="G16" s="15" t="n"/>
    </row>
    <row r="17" ht="28" customHeight="1">
      <c r="A17" s="3" t="n"/>
      <c r="B17" s="3" t="n"/>
      <c r="C17" s="3" t="n"/>
      <c r="D17" s="14" t="n"/>
      <c r="E17" s="3" t="n"/>
      <c r="F17" s="3" t="n"/>
      <c r="G17" s="15" t="n"/>
    </row>
    <row r="18" ht="28" customHeight="1">
      <c r="A18" s="3" t="n"/>
      <c r="B18" s="3" t="n"/>
      <c r="C18" s="3" t="n"/>
      <c r="D18" s="14" t="n"/>
      <c r="E18" s="3" t="n"/>
      <c r="F18" s="3" t="n"/>
      <c r="G18" s="15" t="n"/>
    </row>
    <row r="19" ht="28" customHeight="1">
      <c r="A19" s="3" t="n"/>
      <c r="B19" s="3" t="n"/>
      <c r="C19" s="3" t="n"/>
      <c r="D19" s="14" t="n"/>
      <c r="E19" s="3" t="n"/>
      <c r="F19" s="3" t="n"/>
      <c r="G19" s="15" t="n"/>
    </row>
    <row r="20" ht="28" customHeight="1">
      <c r="A20" s="3" t="n"/>
      <c r="B20" s="3" t="n"/>
      <c r="C20" s="3" t="n"/>
      <c r="D20" s="14" t="n"/>
      <c r="E20" s="3" t="n"/>
      <c r="F20" s="3" t="n"/>
      <c r="G20" s="15" t="n"/>
    </row>
    <row r="21" ht="28" customHeight="1">
      <c r="A21" s="3" t="n"/>
      <c r="B21" s="3" t="n"/>
      <c r="C21" s="3" t="n"/>
      <c r="D21" s="14" t="n"/>
      <c r="E21" s="3" t="n"/>
      <c r="F21" s="3" t="n"/>
      <c r="G21" s="15" t="n"/>
    </row>
    <row r="22" ht="28" customHeight="1">
      <c r="A22" s="3" t="n"/>
      <c r="B22" s="3" t="n"/>
      <c r="C22" s="3" t="n"/>
      <c r="D22" s="14" t="n"/>
      <c r="E22" s="3" t="n"/>
      <c r="F22" s="3" t="n"/>
      <c r="G22" s="15" t="n"/>
    </row>
    <row r="23" ht="28" customHeight="1">
      <c r="A23" s="3" t="n"/>
      <c r="B23" s="3" t="n"/>
      <c r="C23" s="3" t="n"/>
      <c r="D23" s="14" t="n"/>
      <c r="E23" s="3" t="n"/>
      <c r="F23" s="3" t="n"/>
      <c r="G23" s="15" t="n"/>
    </row>
    <row r="24" ht="28" customHeight="1">
      <c r="A24" s="3" t="n"/>
      <c r="B24" s="3" t="n"/>
      <c r="C24" s="3" t="n"/>
      <c r="D24" s="14" t="n"/>
      <c r="E24" s="3" t="n"/>
      <c r="F24" s="3" t="n"/>
      <c r="G24" s="15" t="n"/>
    </row>
    <row r="25" ht="28" customHeight="1">
      <c r="A25" s="3" t="n"/>
      <c r="B25" s="3" t="n"/>
      <c r="C25" s="3" t="n"/>
      <c r="D25" s="14" t="n"/>
      <c r="E25" s="3" t="n"/>
      <c r="F25" s="3" t="n"/>
      <c r="G25" s="15" t="n"/>
    </row>
    <row r="26" ht="28" customHeight="1">
      <c r="A26" s="3" t="n"/>
      <c r="B26" s="3" t="n"/>
      <c r="C26" s="3" t="n"/>
      <c r="D26" s="14" t="n"/>
      <c r="E26" s="3" t="n"/>
      <c r="F26" s="3" t="n"/>
      <c r="G26" s="15" t="n"/>
    </row>
    <row r="27" ht="28" customHeight="1">
      <c r="A27" s="3" t="n"/>
      <c r="B27" s="3" t="n"/>
      <c r="C27" s="3" t="n"/>
      <c r="D27" s="14" t="n"/>
      <c r="E27" s="3" t="n"/>
      <c r="F27" s="3" t="n"/>
      <c r="G27" s="15" t="n"/>
    </row>
    <row r="28" ht="28" customHeight="1">
      <c r="A28" s="3" t="n"/>
      <c r="B28" s="3" t="n"/>
      <c r="C28" s="3" t="n"/>
      <c r="D28" s="14" t="n"/>
      <c r="E28" s="3" t="n"/>
      <c r="F28" s="3" t="n"/>
      <c r="G28" s="15" t="n"/>
    </row>
    <row r="29" ht="28" customHeight="1">
      <c r="A29" s="3" t="n"/>
      <c r="B29" s="3" t="n"/>
      <c r="C29" s="3" t="n"/>
      <c r="D29" s="14" t="n"/>
      <c r="E29" s="3" t="n"/>
      <c r="F29" s="3" t="n"/>
      <c r="G29" s="15" t="n"/>
    </row>
    <row r="30" ht="28" customHeight="1">
      <c r="A30" s="3" t="n"/>
      <c r="B30" s="3" t="n"/>
      <c r="C30" s="3" t="n"/>
      <c r="D30" s="14" t="n"/>
      <c r="E30" s="3" t="n"/>
      <c r="F30" s="3" t="n"/>
      <c r="G30" s="15" t="n"/>
    </row>
    <row r="31" ht="28" customHeight="1">
      <c r="A31" s="3" t="n"/>
      <c r="B31" s="3" t="n"/>
      <c r="C31" s="3" t="n"/>
      <c r="D31" s="14" t="n"/>
      <c r="E31" s="3" t="n"/>
      <c r="F31" s="3" t="n"/>
      <c r="G31" s="15" t="n"/>
    </row>
    <row r="32" ht="28" customHeight="1">
      <c r="A32" s="3" t="n"/>
      <c r="B32" s="3" t="n"/>
      <c r="C32" s="3" t="n"/>
      <c r="D32" s="14" t="n"/>
      <c r="E32" s="3" t="n"/>
      <c r="F32" s="3" t="n"/>
      <c r="G32" s="15" t="n"/>
    </row>
    <row r="33" ht="28" customHeight="1">
      <c r="A33" s="3" t="n"/>
      <c r="B33" s="3" t="n"/>
      <c r="C33" s="3" t="n"/>
      <c r="D33" s="14" t="n"/>
      <c r="E33" s="3" t="n"/>
      <c r="F33" s="3" t="n"/>
      <c r="G33" s="15" t="n"/>
    </row>
    <row r="34" ht="28" customHeight="1">
      <c r="A34" s="3" t="n"/>
      <c r="B34" s="3" t="n"/>
      <c r="C34" s="3" t="n"/>
      <c r="D34" s="14" t="n"/>
      <c r="E34" s="3" t="n"/>
      <c r="F34" s="3" t="n"/>
      <c r="G34" s="15" t="n"/>
    </row>
    <row r="35" ht="28" customHeight="1">
      <c r="A35" s="3" t="n"/>
      <c r="B35" s="3" t="n"/>
      <c r="C35" s="3" t="n"/>
      <c r="D35" s="14" t="n"/>
      <c r="E35" s="3" t="n"/>
      <c r="F35" s="3" t="n"/>
      <c r="G35" s="15" t="n"/>
    </row>
    <row r="36" ht="28" customHeight="1">
      <c r="A36" s="3" t="n"/>
      <c r="B36" s="3" t="n"/>
      <c r="C36" s="3" t="n"/>
      <c r="D36" s="14" t="n"/>
      <c r="E36" s="3" t="n"/>
      <c r="F36" s="3" t="n"/>
      <c r="G36" s="15" t="n"/>
    </row>
    <row r="37" ht="28" customHeight="1">
      <c r="A37" s="3" t="n"/>
      <c r="B37" s="3" t="n"/>
      <c r="C37" s="3" t="n"/>
      <c r="D37" s="14" t="n"/>
      <c r="E37" s="3" t="n"/>
      <c r="F37" s="3" t="n"/>
      <c r="G37" s="15" t="n"/>
    </row>
    <row r="38" ht="28" customHeight="1">
      <c r="A38" s="3" t="n"/>
      <c r="B38" s="3" t="n"/>
      <c r="C38" s="3" t="n"/>
      <c r="D38" s="14" t="n"/>
      <c r="E38" s="3" t="n"/>
      <c r="F38" s="3" t="n"/>
      <c r="G38" s="15" t="n"/>
    </row>
    <row r="39" ht="28" customHeight="1">
      <c r="A39" s="3" t="n"/>
      <c r="B39" s="3" t="n"/>
      <c r="C39" s="3" t="n"/>
      <c r="D39" s="14" t="n"/>
      <c r="E39" s="3" t="n"/>
      <c r="F39" s="3" t="n"/>
      <c r="G39" s="15" t="n"/>
    </row>
    <row r="40" ht="28" customHeight="1">
      <c r="A40" s="3" t="n"/>
      <c r="B40" s="3" t="n"/>
      <c r="C40" s="3" t="n"/>
      <c r="D40" s="14" t="n"/>
      <c r="E40" s="3" t="n"/>
      <c r="F40" s="3" t="n"/>
      <c r="G40" s="15" t="n"/>
    </row>
    <row r="41" ht="28" customHeight="1">
      <c r="A41" s="3" t="n"/>
      <c r="B41" s="3" t="n"/>
      <c r="C41" s="3" t="n"/>
      <c r="D41" s="14" t="n"/>
      <c r="E41" s="3" t="n"/>
      <c r="F41" s="3" t="n"/>
      <c r="G41" s="15" t="n"/>
    </row>
    <row r="42" ht="28" customHeight="1">
      <c r="A42" s="3" t="n"/>
      <c r="B42" s="3" t="n"/>
      <c r="C42" s="3" t="n"/>
      <c r="D42" s="14" t="n"/>
      <c r="E42" s="3" t="n"/>
      <c r="F42" s="3" t="n"/>
      <c r="G42" s="15" t="n"/>
    </row>
    <row r="43" ht="28" customHeight="1">
      <c r="A43" s="3" t="n"/>
      <c r="B43" s="3" t="n"/>
      <c r="C43" s="3" t="n"/>
      <c r="D43" s="14" t="n"/>
      <c r="E43" s="3" t="n"/>
      <c r="F43" s="3" t="n"/>
      <c r="G43" s="15" t="n"/>
    </row>
    <row r="44" ht="28" customHeight="1">
      <c r="A44" s="3" t="n"/>
      <c r="B44" s="3" t="n"/>
      <c r="C44" s="3" t="n"/>
      <c r="D44" s="14" t="n"/>
      <c r="E44" s="3" t="n"/>
      <c r="F44" s="3" t="n"/>
      <c r="G44" s="15" t="n"/>
    </row>
    <row r="45" ht="28" customHeight="1">
      <c r="A45" s="3" t="n"/>
      <c r="B45" s="3" t="n"/>
      <c r="C45" s="3" t="n"/>
      <c r="D45" s="14" t="n"/>
      <c r="E45" s="3" t="n"/>
      <c r="F45" s="3" t="n"/>
      <c r="G45" s="15" t="n"/>
    </row>
    <row r="46" ht="28" customHeight="1">
      <c r="A46" s="3" t="n"/>
      <c r="B46" s="3" t="n"/>
      <c r="C46" s="3" t="n"/>
      <c r="D46" s="14" t="n"/>
      <c r="E46" s="3" t="n"/>
      <c r="F46" s="3" t="n"/>
      <c r="G46" s="15" t="n"/>
    </row>
    <row r="47" ht="28" customHeight="1">
      <c r="A47" s="3" t="n"/>
      <c r="B47" s="3" t="n"/>
      <c r="C47" s="3" t="n"/>
      <c r="D47" s="14" t="n"/>
      <c r="E47" s="3" t="n"/>
      <c r="F47" s="3" t="n"/>
      <c r="G47" s="15" t="n"/>
    </row>
    <row r="48" ht="28" customHeight="1">
      <c r="A48" s="3" t="n"/>
      <c r="B48" s="3" t="n"/>
      <c r="C48" s="3" t="n"/>
      <c r="D48" s="14" t="n"/>
      <c r="E48" s="3" t="n"/>
      <c r="F48" s="3" t="n"/>
      <c r="G48" s="15" t="n"/>
    </row>
    <row r="49" ht="28" customHeight="1">
      <c r="A49" s="3" t="n"/>
      <c r="B49" s="3" t="n"/>
      <c r="C49" s="3" t="n"/>
      <c r="D49" s="14" t="n"/>
      <c r="E49" s="3" t="n"/>
      <c r="F49" s="3" t="n"/>
      <c r="G49" s="15" t="n"/>
    </row>
    <row r="50" ht="28" customHeight="1">
      <c r="A50" s="3" t="n"/>
      <c r="B50" s="3" t="n"/>
      <c r="C50" s="3" t="n"/>
      <c r="D50" s="14" t="n"/>
      <c r="E50" s="3" t="n"/>
      <c r="F50" s="3" t="n"/>
      <c r="G50" s="15" t="n"/>
    </row>
    <row r="51" ht="28" customHeight="1">
      <c r="A51" s="3" t="n"/>
      <c r="B51" s="3" t="n"/>
      <c r="C51" s="3" t="n"/>
      <c r="D51" s="14" t="n"/>
      <c r="E51" s="3" t="n"/>
      <c r="F51" s="3" t="n"/>
      <c r="G51" s="15" t="n"/>
    </row>
    <row r="52" ht="28" customHeight="1">
      <c r="A52" s="3" t="n"/>
      <c r="B52" s="3" t="n"/>
      <c r="C52" s="3" t="n"/>
      <c r="D52" s="14" t="n"/>
      <c r="E52" s="3" t="n"/>
      <c r="F52" s="3" t="n"/>
      <c r="G52" s="15" t="n"/>
    </row>
    <row r="53" ht="28" customHeight="1">
      <c r="A53" s="3" t="n"/>
      <c r="B53" s="3" t="n"/>
      <c r="C53" s="3" t="n"/>
      <c r="D53" s="14" t="n"/>
      <c r="E53" s="3" t="n"/>
      <c r="F53" s="3" t="n"/>
      <c r="G53" s="15" t="n"/>
    </row>
    <row r="54" ht="28" customHeight="1">
      <c r="A54" s="3" t="n"/>
      <c r="B54" s="3" t="n"/>
      <c r="C54" s="3" t="n"/>
      <c r="D54" s="14" t="n"/>
      <c r="E54" s="3" t="n"/>
      <c r="F54" s="3" t="n"/>
      <c r="G54" s="15" t="n"/>
    </row>
    <row r="55" ht="28" customHeight="1">
      <c r="A55" s="3" t="n"/>
      <c r="B55" s="3" t="n"/>
      <c r="C55" s="3" t="n"/>
      <c r="D55" s="14" t="n"/>
      <c r="E55" s="3" t="n"/>
      <c r="F55" s="3" t="n"/>
      <c r="G55" s="15" t="n"/>
    </row>
    <row r="56" ht="28" customHeight="1">
      <c r="A56" s="3" t="n"/>
      <c r="B56" s="3" t="n"/>
      <c r="C56" s="3" t="n"/>
      <c r="D56" s="14" t="n"/>
      <c r="E56" s="3" t="n"/>
      <c r="F56" s="3" t="n"/>
      <c r="G56" s="15" t="n"/>
    </row>
    <row r="57" ht="28" customHeight="1">
      <c r="A57" s="3" t="n"/>
      <c r="B57" s="3" t="n"/>
      <c r="C57" s="3" t="n"/>
      <c r="D57" s="14" t="n"/>
      <c r="E57" s="3" t="n"/>
      <c r="F57" s="3" t="n"/>
      <c r="G57" s="15" t="n"/>
    </row>
    <row r="58" ht="28" customHeight="1">
      <c r="A58" s="3" t="n"/>
      <c r="B58" s="3" t="n"/>
      <c r="C58" s="3" t="n"/>
      <c r="D58" s="14" t="n"/>
      <c r="E58" s="3" t="n"/>
      <c r="F58" s="3" t="n"/>
      <c r="G58" s="15" t="n"/>
    </row>
    <row r="59" ht="28" customHeight="1">
      <c r="A59" s="3" t="n"/>
      <c r="B59" s="3" t="n"/>
      <c r="C59" s="3" t="n"/>
      <c r="D59" s="14" t="n"/>
      <c r="E59" s="3" t="n"/>
      <c r="F59" s="3" t="n"/>
      <c r="G59" s="15" t="n"/>
    </row>
    <row r="60" ht="28" customHeight="1">
      <c r="A60" s="3" t="n"/>
      <c r="B60" s="3" t="n"/>
      <c r="C60" s="3" t="n"/>
      <c r="D60" s="14" t="n"/>
      <c r="E60" s="3" t="n"/>
      <c r="F60" s="3" t="n"/>
      <c r="G60" s="15" t="n"/>
    </row>
    <row r="61" ht="28" customHeight="1">
      <c r="A61" s="3" t="n"/>
      <c r="B61" s="3" t="n"/>
      <c r="C61" s="3" t="n"/>
      <c r="D61" s="14" t="n"/>
      <c r="E61" s="3" t="n"/>
      <c r="F61" s="3" t="n"/>
      <c r="G61" s="15" t="n"/>
    </row>
    <row r="62" ht="28" customHeight="1">
      <c r="A62" s="3" t="n"/>
      <c r="B62" s="3" t="n"/>
      <c r="C62" s="3" t="n"/>
      <c r="D62" s="14" t="n"/>
      <c r="E62" s="3" t="n"/>
      <c r="F62" s="3" t="n"/>
      <c r="G62" s="15" t="n"/>
    </row>
    <row r="63" ht="28" customHeight="1">
      <c r="A63" s="3" t="n"/>
      <c r="B63" s="3" t="n"/>
      <c r="C63" s="3" t="n"/>
      <c r="D63" s="14" t="n"/>
      <c r="E63" s="3" t="n"/>
      <c r="F63" s="3" t="n"/>
      <c r="G63" s="15" t="n"/>
    </row>
    <row r="64" ht="28" customHeight="1">
      <c r="A64" s="3" t="n"/>
      <c r="B64" s="3" t="n"/>
      <c r="C64" s="3" t="n"/>
      <c r="D64" s="14" t="n"/>
      <c r="E64" s="3" t="n"/>
      <c r="F64" s="3" t="n"/>
      <c r="G64" s="15" t="n"/>
    </row>
    <row r="65" ht="28" customHeight="1">
      <c r="A65" s="3" t="n"/>
      <c r="B65" s="3" t="n"/>
      <c r="C65" s="3" t="n"/>
      <c r="D65" s="14" t="n"/>
      <c r="E65" s="3" t="n"/>
      <c r="F65" s="3" t="n"/>
      <c r="G65" s="15" t="n"/>
    </row>
    <row r="66" ht="28" customHeight="1">
      <c r="A66" s="3" t="n"/>
      <c r="B66" s="3" t="n"/>
      <c r="C66" s="3" t="n"/>
      <c r="D66" s="14" t="n"/>
      <c r="E66" s="3" t="n"/>
      <c r="F66" s="3" t="n"/>
      <c r="G66" s="15" t="n"/>
    </row>
    <row r="67" ht="28" customHeight="1">
      <c r="A67" s="3" t="n"/>
      <c r="B67" s="3" t="n"/>
      <c r="C67" s="3" t="n"/>
      <c r="D67" s="14" t="n"/>
      <c r="E67" s="3" t="n"/>
      <c r="F67" s="3" t="n"/>
      <c r="G67" s="15" t="n"/>
    </row>
    <row r="68" ht="28" customHeight="1">
      <c r="A68" s="3" t="n"/>
      <c r="B68" s="3" t="n"/>
      <c r="C68" s="3" t="n"/>
      <c r="D68" s="14" t="n"/>
      <c r="E68" s="3" t="n"/>
      <c r="F68" s="3" t="n"/>
      <c r="G68" s="15" t="n"/>
    </row>
    <row r="69" ht="28" customHeight="1">
      <c r="A69" s="3" t="n"/>
      <c r="B69" s="3" t="n"/>
      <c r="C69" s="3" t="n"/>
      <c r="D69" s="14" t="n"/>
      <c r="E69" s="3" t="n"/>
      <c r="F69" s="3" t="n"/>
      <c r="G69" s="15" t="n"/>
    </row>
    <row r="70" ht="28" customHeight="1">
      <c r="A70" s="3" t="n"/>
      <c r="B70" s="3" t="n"/>
      <c r="C70" s="3" t="n"/>
      <c r="D70" s="14" t="n"/>
      <c r="E70" s="3" t="n"/>
      <c r="F70" s="3" t="n"/>
      <c r="G70" s="15" t="n"/>
    </row>
    <row r="71" ht="28" customHeight="1">
      <c r="A71" s="3" t="n"/>
      <c r="B71" s="3" t="n"/>
      <c r="C71" s="3" t="n"/>
      <c r="D71" s="14" t="n"/>
      <c r="E71" s="3" t="n"/>
      <c r="F71" s="3" t="n"/>
      <c r="G71" s="15" t="n"/>
    </row>
    <row r="72" ht="28" customHeight="1">
      <c r="A72" s="3" t="n"/>
      <c r="B72" s="3" t="n"/>
      <c r="C72" s="3" t="n"/>
      <c r="D72" s="14" t="n"/>
      <c r="E72" s="3" t="n"/>
      <c r="F72" s="3" t="n"/>
      <c r="G72" s="15" t="n"/>
    </row>
    <row r="73" ht="28" customHeight="1">
      <c r="A73" s="3" t="n"/>
      <c r="B73" s="3" t="n"/>
      <c r="C73" s="3" t="n"/>
      <c r="D73" s="14" t="n"/>
      <c r="E73" s="3" t="n"/>
      <c r="F73" s="3" t="n"/>
      <c r="G73" s="15" t="n"/>
    </row>
    <row r="74" ht="28" customHeight="1">
      <c r="A74" s="3" t="n"/>
      <c r="B74" s="3" t="n"/>
      <c r="C74" s="3" t="n"/>
      <c r="D74" s="14" t="n"/>
      <c r="E74" s="3" t="n"/>
      <c r="F74" s="3" t="n"/>
      <c r="G74" s="15" t="n"/>
    </row>
    <row r="75" ht="28" customHeight="1">
      <c r="A75" s="3" t="n"/>
      <c r="B75" s="3" t="n"/>
      <c r="C75" s="3" t="n"/>
      <c r="D75" s="14" t="n"/>
      <c r="E75" s="3" t="n"/>
      <c r="F75" s="3" t="n"/>
      <c r="G75" s="15" t="n"/>
    </row>
    <row r="76" ht="28" customHeight="1">
      <c r="A76" s="3" t="n"/>
      <c r="B76" s="3" t="n"/>
      <c r="C76" s="3" t="n"/>
      <c r="D76" s="14" t="n"/>
      <c r="E76" s="3" t="n"/>
      <c r="F76" s="3" t="n"/>
      <c r="G76" s="15" t="n"/>
    </row>
    <row r="77" ht="28" customHeight="1">
      <c r="A77" s="3" t="n"/>
      <c r="B77" s="3" t="n"/>
      <c r="C77" s="3" t="n"/>
      <c r="D77" s="14" t="n"/>
      <c r="E77" s="3" t="n"/>
      <c r="F77" s="3" t="n"/>
      <c r="G77" s="15" t="n"/>
    </row>
    <row r="78" ht="28" customHeight="1">
      <c r="A78" s="3" t="n"/>
      <c r="B78" s="3" t="n"/>
      <c r="C78" s="3" t="n"/>
      <c r="D78" s="14" t="n"/>
      <c r="E78" s="3" t="n"/>
      <c r="F78" s="3" t="n"/>
      <c r="G78" s="15" t="n"/>
    </row>
    <row r="79" ht="28" customHeight="1">
      <c r="A79" s="3" t="n"/>
      <c r="B79" s="3" t="n"/>
      <c r="C79" s="3" t="n"/>
      <c r="D79" s="14" t="n"/>
      <c r="E79" s="3" t="n"/>
      <c r="F79" s="3" t="n"/>
      <c r="G79" s="15" t="n"/>
    </row>
    <row r="80" ht="28" customHeight="1">
      <c r="A80" s="3" t="n"/>
      <c r="B80" s="3" t="n"/>
      <c r="C80" s="3" t="n"/>
      <c r="D80" s="14" t="n"/>
      <c r="E80" s="3" t="n"/>
      <c r="F80" s="3" t="n"/>
      <c r="G80" s="15" t="n"/>
    </row>
    <row r="81" ht="28" customHeight="1">
      <c r="A81" s="3" t="n"/>
      <c r="B81" s="3" t="n"/>
      <c r="C81" s="3" t="n"/>
      <c r="D81" s="14" t="n"/>
      <c r="E81" s="3" t="n"/>
      <c r="F81" s="3" t="n"/>
      <c r="G81" s="15" t="n"/>
    </row>
    <row r="82" ht="28" customHeight="1">
      <c r="A82" s="3" t="n"/>
      <c r="B82" s="3" t="n"/>
      <c r="C82" s="3" t="n"/>
      <c r="D82" s="14" t="n"/>
      <c r="E82" s="3" t="n"/>
      <c r="F82" s="3" t="n"/>
      <c r="G82" s="15" t="n"/>
    </row>
    <row r="83" ht="28" customHeight="1">
      <c r="A83" s="3" t="n"/>
      <c r="B83" s="3" t="n"/>
      <c r="C83" s="3" t="n"/>
      <c r="D83" s="14" t="n"/>
      <c r="E83" s="3" t="n"/>
      <c r="F83" s="3" t="n"/>
      <c r="G83" s="15" t="n"/>
    </row>
    <row r="84" ht="28" customHeight="1">
      <c r="A84" s="3" t="n"/>
      <c r="B84" s="3" t="n"/>
      <c r="C84" s="3" t="n"/>
      <c r="D84" s="14" t="n"/>
      <c r="E84" s="3" t="n"/>
      <c r="F84" s="3" t="n"/>
      <c r="G84" s="15" t="n"/>
    </row>
    <row r="85" ht="28" customHeight="1">
      <c r="A85" s="3" t="n"/>
      <c r="B85" s="3" t="n"/>
      <c r="C85" s="3" t="n"/>
      <c r="D85" s="14" t="n"/>
      <c r="E85" s="3" t="n"/>
      <c r="F85" s="3" t="n"/>
      <c r="G85" s="15" t="n"/>
    </row>
    <row r="86" ht="28" customHeight="1">
      <c r="A86" s="3" t="n"/>
      <c r="B86" s="3" t="n"/>
      <c r="C86" s="3" t="n"/>
      <c r="D86" s="14" t="n"/>
      <c r="E86" s="3" t="n"/>
      <c r="F86" s="3" t="n"/>
      <c r="G86" s="15" t="n"/>
    </row>
    <row r="87" ht="28" customHeight="1">
      <c r="A87" s="3" t="n"/>
      <c r="B87" s="3" t="n"/>
      <c r="C87" s="3" t="n"/>
      <c r="D87" s="14" t="n"/>
      <c r="E87" s="3" t="n"/>
      <c r="F87" s="3" t="n"/>
      <c r="G87" s="15" t="n"/>
    </row>
    <row r="88" ht="28" customHeight="1">
      <c r="A88" s="3" t="n"/>
      <c r="B88" s="3" t="n"/>
      <c r="C88" s="3" t="n"/>
      <c r="D88" s="14" t="n"/>
      <c r="E88" s="3" t="n"/>
      <c r="F88" s="3" t="n"/>
      <c r="G88" s="15" t="n"/>
    </row>
    <row r="89" ht="28" customHeight="1">
      <c r="A89" s="3" t="n"/>
      <c r="B89" s="3" t="n"/>
      <c r="C89" s="3" t="n"/>
      <c r="D89" s="14" t="n"/>
      <c r="E89" s="3" t="n"/>
      <c r="F89" s="3" t="n"/>
      <c r="G89" s="15" t="n"/>
    </row>
    <row r="90" ht="28" customHeight="1">
      <c r="A90" s="3" t="n"/>
      <c r="B90" s="3" t="n"/>
      <c r="C90" s="3" t="n"/>
      <c r="D90" s="14" t="n"/>
      <c r="E90" s="3" t="n"/>
      <c r="F90" s="3" t="n"/>
      <c r="G90" s="15" t="n"/>
    </row>
    <row r="91" ht="28" customHeight="1">
      <c r="A91" s="3" t="n"/>
      <c r="B91" s="3" t="n"/>
      <c r="C91" s="3" t="n"/>
      <c r="D91" s="14" t="n"/>
      <c r="E91" s="3" t="n"/>
      <c r="F91" s="3" t="n"/>
      <c r="G91" s="15" t="n"/>
    </row>
    <row r="92" ht="28" customHeight="1">
      <c r="A92" s="3" t="n"/>
      <c r="B92" s="3" t="n"/>
      <c r="C92" s="3" t="n"/>
      <c r="D92" s="14" t="n"/>
      <c r="E92" s="3" t="n"/>
      <c r="F92" s="3" t="n"/>
      <c r="G92" s="15" t="n"/>
    </row>
    <row r="93" ht="28" customHeight="1">
      <c r="A93" s="3" t="n"/>
      <c r="B93" s="3" t="n"/>
      <c r="C93" s="3" t="n"/>
      <c r="D93" s="14" t="n"/>
      <c r="E93" s="3" t="n"/>
      <c r="F93" s="3" t="n"/>
      <c r="G93" s="15" t="n"/>
    </row>
    <row r="94" ht="28" customHeight="1">
      <c r="A94" s="3" t="n"/>
      <c r="B94" s="3" t="n"/>
      <c r="C94" s="3" t="n"/>
      <c r="D94" s="14" t="n"/>
      <c r="E94" s="3" t="n"/>
      <c r="F94" s="3" t="n"/>
      <c r="G94" s="15" t="n"/>
    </row>
    <row r="95" ht="28" customHeight="1">
      <c r="A95" s="3" t="n"/>
      <c r="B95" s="3" t="n"/>
      <c r="C95" s="3" t="n"/>
      <c r="D95" s="14" t="n"/>
      <c r="E95" s="3" t="n"/>
      <c r="F95" s="3" t="n"/>
      <c r="G95" s="15" t="n"/>
    </row>
    <row r="96" ht="28" customHeight="1">
      <c r="A96" s="3" t="n"/>
      <c r="B96" s="3" t="n"/>
      <c r="C96" s="3" t="n"/>
      <c r="D96" s="14" t="n"/>
      <c r="E96" s="3" t="n"/>
      <c r="F96" s="3" t="n"/>
      <c r="G96" s="15" t="n"/>
    </row>
    <row r="97" ht="28" customHeight="1">
      <c r="A97" s="3" t="n"/>
      <c r="B97" s="3" t="n"/>
      <c r="C97" s="3" t="n"/>
      <c r="D97" s="14" t="n"/>
      <c r="E97" s="3" t="n"/>
      <c r="F97" s="3" t="n"/>
      <c r="G97" s="15" t="n"/>
    </row>
    <row r="98" ht="28" customHeight="1">
      <c r="A98" s="3" t="n"/>
      <c r="B98" s="3" t="n"/>
      <c r="C98" s="3" t="n"/>
      <c r="D98" s="14" t="n"/>
      <c r="E98" s="3" t="n"/>
      <c r="F98" s="3" t="n"/>
      <c r="G98" s="15" t="n"/>
    </row>
    <row r="99" ht="28" customHeight="1">
      <c r="A99" s="3" t="n"/>
      <c r="B99" s="3" t="n"/>
      <c r="C99" s="3" t="n"/>
      <c r="D99" s="14" t="n"/>
      <c r="E99" s="3" t="n"/>
      <c r="F99" s="3" t="n"/>
      <c r="G99" s="15" t="n"/>
    </row>
    <row r="100" ht="28" customHeight="1">
      <c r="A100" s="3" t="n"/>
      <c r="B100" s="3" t="n"/>
      <c r="C100" s="3" t="n"/>
      <c r="D100" s="14" t="n"/>
      <c r="E100" s="3" t="n"/>
      <c r="F100" s="3" t="n"/>
      <c r="G100" s="15" t="n"/>
    </row>
    <row r="101" ht="28" customHeight="1">
      <c r="A101" s="3" t="n"/>
      <c r="B101" s="3" t="n"/>
      <c r="C101" s="3" t="n"/>
      <c r="D101" s="14" t="n"/>
      <c r="E101" s="3" t="n"/>
      <c r="F101" s="3" t="n"/>
      <c r="G101" s="15" t="n"/>
    </row>
    <row r="102" ht="28" customHeight="1">
      <c r="A102" s="3" t="n"/>
      <c r="B102" s="3" t="n"/>
      <c r="C102" s="3" t="n"/>
      <c r="D102" s="14" t="n"/>
      <c r="E102" s="3" t="n"/>
      <c r="F102" s="3" t="n"/>
      <c r="G102" s="15" t="n"/>
    </row>
  </sheetData>
  <autoFilter ref="A2:G102"/>
  <mergeCells count="1">
    <mergeCell ref="A1:G1"/>
  </mergeCells>
  <dataValidations count="3">
    <dataValidation sqref="E3:E102" showErrorMessage="1" showInputMessage="1" allowBlank="1" type="list">
      <formula1>"Demolizioni,Impianti,Pavimenti e rivestimenti,Finiture,Serramenti,Sicurezza,Pulizie"</formula1>
    </dataValidation>
    <dataValidation sqref="C3:C102" showErrorMessage="1" showInputMessage="1" allowBlank="1" type="list">
      <formula1>"m²,m³,a corpo,pezzo"</formula1>
    </dataValidation>
    <dataValidation sqref="D3:D102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6"/>
  <sheetViews>
    <sheetView showGridLines="0" workbookViewId="0">
      <selection activeCell="A1" sqref="A1"/>
    </sheetView>
  </sheetViews>
  <sheetFormatPr baseColWidth="8" defaultRowHeight="15"/>
  <cols>
    <col width="31" customWidth="1" min="1" max="1"/>
    <col width="20" customWidth="1" min="2" max="2"/>
    <col width="4" customWidth="1" min="3" max="3"/>
    <col width="4" customWidth="1" min="4" max="4"/>
    <col width="4" customWidth="1" min="5" max="5"/>
    <col width="4" customWidth="1" min="6" max="6"/>
    <col width="30" customWidth="1" min="7" max="7"/>
    <col width="20" customWidth="1" min="8" max="8"/>
    <col width="4" customWidth="1" min="9" max="9"/>
    <col width="4" customWidth="1" min="10" max="10"/>
    <col width="4" customWidth="1" min="11" max="11"/>
    <col width="4" customWidth="1" min="12" max="12"/>
    <col width="4" customWidth="1" min="13" max="13"/>
    <col width="4" customWidth="1" min="14" max="14"/>
  </cols>
  <sheetData>
    <row r="1" ht="26" customHeight="1">
      <c r="A1" s="1" t="inlineStr">
        <is>
          <t>Riepilogo economico della ristrutturazione</t>
        </is>
      </c>
    </row>
    <row r="2"/>
    <row r="3">
      <c r="A3" s="11" t="inlineStr">
        <is>
          <t>Indicatori economici</t>
        </is>
      </c>
      <c r="B3" s="11" t="inlineStr">
        <is>
          <t>Valore</t>
        </is>
      </c>
      <c r="G3" s="4" t="inlineStr">
        <is>
          <t>Analisi per categoria</t>
        </is>
      </c>
      <c r="H3" s="4" t="inlineStr">
        <is>
          <t>Totale (€)</t>
        </is>
      </c>
    </row>
    <row r="4">
      <c r="A4" s="16" t="inlineStr">
        <is>
          <t>Totale imponibile</t>
        </is>
      </c>
      <c r="B4" s="17">
        <f>SUM('Computo metrico'!$H$7:$H$106)</f>
        <v/>
      </c>
      <c r="G4" s="18" t="inlineStr">
        <is>
          <t>Demolizioni</t>
        </is>
      </c>
      <c r="H4" s="19">
        <f>SUMIF('Computo metrico'!$B$7:$B$106,G4,'Computo metrico'!$K$7:$K$106)</f>
        <v/>
      </c>
    </row>
    <row r="5">
      <c r="A5" s="16" t="inlineStr">
        <is>
          <t>Totale IVA</t>
        </is>
      </c>
      <c r="B5" s="17">
        <f>SUM('Computo metrico'!$J$7:$J$106)</f>
        <v/>
      </c>
      <c r="G5" s="20" t="inlineStr">
        <is>
          <t>Impianti</t>
        </is>
      </c>
      <c r="H5" s="19">
        <f>SUMIF('Computo metrico'!$B$7:$B$106,G5,'Computo metrico'!$K$7:$K$106)</f>
        <v/>
      </c>
    </row>
    <row r="6">
      <c r="A6" s="16" t="inlineStr">
        <is>
          <t>Totale lavori</t>
        </is>
      </c>
      <c r="B6" s="17">
        <f>SUM('Computo metrico'!$K$7:$K$106)</f>
        <v/>
      </c>
      <c r="G6" s="18" t="inlineStr">
        <is>
          <t>Pavimenti e rivestimenti</t>
        </is>
      </c>
      <c r="H6" s="19">
        <f>SUMIF('Computo metrico'!$B$7:$B$106,G6,'Computo metrico'!$K$7:$K$106)</f>
        <v/>
      </c>
    </row>
    <row r="7">
      <c r="A7" s="16" t="inlineStr">
        <is>
          <t>Costo medio per voce</t>
        </is>
      </c>
      <c r="B7" s="17">
        <f>IFERROR(AVERAGE('Computo metrico'!$K$7:$K$106),0)</f>
        <v/>
      </c>
      <c r="G7" s="20" t="inlineStr">
        <is>
          <t>Finiture</t>
        </is>
      </c>
      <c r="H7" s="19">
        <f>SUMIF('Computo metrico'!$B$7:$B$106,G7,'Computo metrico'!$K$7:$K$106)</f>
        <v/>
      </c>
    </row>
    <row r="8">
      <c r="A8" s="16" t="inlineStr">
        <is>
          <t>Numero lavorazioni</t>
        </is>
      </c>
      <c r="B8" s="21">
        <f>COUNTIF('Computo metrico'!$C$7:$C$106,"&lt;&gt;")</f>
        <v/>
      </c>
      <c r="G8" s="18" t="inlineStr">
        <is>
          <t>Serramenti</t>
        </is>
      </c>
      <c r="H8" s="19">
        <f>SUMIF('Computo metrico'!$B$7:$B$106,G8,'Computo metrico'!$K$7:$K$106)</f>
        <v/>
      </c>
    </row>
    <row r="9">
      <c r="A9" s="16" t="inlineStr">
        <is>
          <t>Totale demolizioni</t>
        </is>
      </c>
      <c r="B9" s="17">
        <f>SUMIF('Computo metrico'!$B$7:$B$106,"Demolizioni",'Computo metrico'!$K$7:$K$106)</f>
        <v/>
      </c>
      <c r="G9" s="20" t="inlineStr">
        <is>
          <t>Sicurezza</t>
        </is>
      </c>
      <c r="H9" s="19">
        <f>SUMIF('Computo metrico'!$B$7:$B$106,G9,'Computo metrico'!$K$7:$K$106)</f>
        <v/>
      </c>
    </row>
    <row r="10">
      <c r="G10" s="18" t="inlineStr">
        <is>
          <t>Pulizie</t>
        </is>
      </c>
      <c r="H10" s="19">
        <f>SUMIF('Computo metrico'!$B$7:$B$106,G10,'Computo metrico'!$K$7:$K$106)</f>
        <v/>
      </c>
    </row>
    <row r="11">
      <c r="A11" s="11" t="inlineStr">
        <is>
          <t>Budget e imprevisti</t>
        </is>
      </c>
      <c r="B11" s="11" t="inlineStr">
        <is>
          <t>Valore</t>
        </is>
      </c>
    </row>
    <row r="12">
      <c r="A12" s="16" t="inlineStr">
        <is>
          <t>Budget disponibile</t>
        </is>
      </c>
      <c r="B12" s="22" t="n">
        <v>55000</v>
      </c>
    </row>
    <row r="13">
      <c r="A13" s="16" t="inlineStr">
        <is>
          <t>Fondo imprevisti (%)</t>
        </is>
      </c>
      <c r="B13" s="23" t="n">
        <v>0.1</v>
      </c>
      <c r="G13" s="4" t="inlineStr">
        <is>
          <t>Confronto economico</t>
        </is>
      </c>
      <c r="H13" s="4" t="inlineStr">
        <is>
          <t>Importo (€)</t>
        </is>
      </c>
    </row>
    <row r="14">
      <c r="A14" s="16" t="inlineStr">
        <is>
          <t>Totale con imprevisti</t>
        </is>
      </c>
      <c r="B14" s="17">
        <f>B6*(1+B13)</f>
        <v/>
      </c>
      <c r="G14" s="18" t="inlineStr">
        <is>
          <t>Budget disponibile</t>
        </is>
      </c>
      <c r="H14" s="19">
        <f>B12</f>
        <v/>
      </c>
    </row>
    <row r="15">
      <c r="A15" s="16" t="inlineStr">
        <is>
          <t>Scostamento dal budget</t>
        </is>
      </c>
      <c r="B15" s="17">
        <f>B12-B14</f>
        <v/>
      </c>
      <c r="G15" s="20" t="inlineStr">
        <is>
          <t>Totale lavori</t>
        </is>
      </c>
      <c r="H15" s="19">
        <f>B6</f>
        <v/>
      </c>
    </row>
    <row r="16">
      <c r="A16" s="16" t="inlineStr">
        <is>
          <t>Controllo budget</t>
        </is>
      </c>
      <c r="B16" s="24">
        <f>IF(B14&lt;=B12,"Entro budget","Budget superato")</f>
        <v/>
      </c>
      <c r="G16" s="18" t="inlineStr">
        <is>
          <t>Lavori con imprevisti</t>
        </is>
      </c>
      <c r="H16" s="19">
        <f>B14</f>
        <v/>
      </c>
    </row>
  </sheetData>
  <mergeCells count="1">
    <mergeCell ref="A1:N1"/>
  </mergeCells>
  <conditionalFormatting sqref="B14">
    <cfRule type="expression" priority="1" dxfId="0" stopIfTrue="1">
      <formula>B14&lt;=$B$12</formula>
    </cfRule>
    <cfRule type="expression" priority="2" dxfId="1" stopIfTrue="1">
      <formula>B14&gt;$B$12</formula>
    </cfRule>
  </conditionalFormatting>
  <conditionalFormatting sqref="B15">
    <cfRule type="expression" priority="3" dxfId="2" stopIfTrue="1">
      <formula>B15&gt;=0</formula>
    </cfRule>
    <cfRule type="expression" priority="4" dxfId="1" stopIfTrue="1">
      <formula>B15&lt;0</formula>
    </cfRule>
  </conditionalFormatting>
  <conditionalFormatting sqref="B16">
    <cfRule type="expression" priority="5" dxfId="0" stopIfTrue="1">
      <formula>B16="Entro budget"</formula>
    </cfRule>
    <cfRule type="expression" priority="6" dxfId="1" stopIfTrue="1">
      <formula>B16="Budget superato"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7"/>
  <sheetViews>
    <sheetView showGridLines="0"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27" customWidth="1" min="1" max="1"/>
    <col width="105" customWidth="1" min="2" max="2"/>
    <col width="4" customWidth="1" min="3" max="3"/>
    <col width="4" customWidth="1" min="4" max="4"/>
  </cols>
  <sheetData>
    <row r="1" ht="26" customHeight="1">
      <c r="A1" s="1" t="inlineStr">
        <is>
          <t>Guida all'utilizzo del computo metrico</t>
        </is>
      </c>
    </row>
    <row r="2"/>
    <row r="3">
      <c r="A3" s="25" t="inlineStr">
        <is>
          <t>Uso del file</t>
        </is>
      </c>
    </row>
    <row r="4">
      <c r="A4" s="26" t="inlineStr">
        <is>
          <t>Nel foglio Computo metrico inserire o modificare le lavorazioni, le quantità, gli sconti, l'IVA, il fornitore e le note. Il prezzo unitario viene richiamato automaticamente dal foglio Prezzario in base alla descrizione della lavorazione.</t>
        </is>
      </c>
    </row>
    <row r="5"/>
    <row r="6">
      <c r="A6" s="25" t="inlineStr">
        <is>
          <t>Significato delle colonne</t>
        </is>
      </c>
    </row>
    <row r="7"/>
    <row r="8">
      <c r="A8" s="27" t="inlineStr">
        <is>
          <t>Colonna</t>
        </is>
      </c>
      <c r="B8" s="27" t="inlineStr">
        <is>
          <t>Significato</t>
        </is>
      </c>
    </row>
    <row r="9" ht="42" customHeight="1">
      <c r="A9" s="28" t="inlineStr">
        <is>
          <t>N. voce</t>
        </is>
      </c>
      <c r="B9" s="28" t="inlineStr">
        <is>
          <t>Numerazione progressiva della lavorazione inserita.</t>
        </is>
      </c>
    </row>
    <row r="10" ht="42" customHeight="1">
      <c r="A10" s="29" t="inlineStr">
        <is>
          <t>Categoria</t>
        </is>
      </c>
      <c r="B10" s="29" t="inlineStr">
        <is>
          <t>Raggruppamento della lavorazione utile per il riepilogo economico e i grafici.</t>
        </is>
      </c>
    </row>
    <row r="11" ht="42" customHeight="1">
      <c r="A11" s="28" t="inlineStr">
        <is>
          <t>Descrizione lavorazione</t>
        </is>
      </c>
      <c r="B11" s="28" t="inlineStr">
        <is>
          <t>Descrizione della prestazione. Deve corrispondere alla descrizione presente nel Prezzario per richiamare il prezzo unitario.</t>
        </is>
      </c>
    </row>
    <row r="12" ht="42" customHeight="1">
      <c r="A12" s="29" t="inlineStr">
        <is>
          <t>Unità di misura</t>
        </is>
      </c>
      <c r="B12" s="29" t="inlineStr">
        <is>
          <t>Unità utilizzata per quantificare l'opera: metri quadrati, metri cubi, a corpo oppure pezzo.</t>
        </is>
      </c>
    </row>
    <row r="13" ht="42" customHeight="1">
      <c r="A13" s="28" t="inlineStr">
        <is>
          <t>Quantità</t>
        </is>
      </c>
      <c r="B13" s="28" t="inlineStr">
        <is>
          <t>Misura, numero di elementi o importo a corpo della lavorazione.</t>
        </is>
      </c>
    </row>
    <row r="14" ht="42" customHeight="1">
      <c r="A14" s="29" t="inlineStr">
        <is>
          <t>Prezzo unitario (€)</t>
        </is>
      </c>
      <c r="B14" s="29" t="inlineStr">
        <is>
          <t>Prezzo di riferimento richiamato dal Prezzario e modificabile nel relativo archivio.</t>
        </is>
      </c>
    </row>
    <row r="15" ht="42" customHeight="1">
      <c r="A15" s="28" t="inlineStr">
        <is>
          <t>Sconto (%)</t>
        </is>
      </c>
      <c r="B15" s="28" t="inlineStr">
        <is>
          <t>Riduzione percentuale applicata al prezzo della lavorazione.</t>
        </is>
      </c>
    </row>
    <row r="16" ht="42" customHeight="1">
      <c r="A16" s="29" t="inlineStr">
        <is>
          <t>Imponibile (€)</t>
        </is>
      </c>
      <c r="B16" s="29" t="inlineStr">
        <is>
          <t>Importo prima dell'IVA, calcolato come quantità per prezzo unitario al netto dello sconto.</t>
        </is>
      </c>
    </row>
    <row r="17" ht="42" customHeight="1">
      <c r="A17" s="28" t="inlineStr">
        <is>
          <t>IVA (%)</t>
        </is>
      </c>
      <c r="B17" s="28" t="inlineStr">
        <is>
          <t>Aliquota applicata all'imponibile. Può variare in base alla tipologia di intervento e ai requisiti applicabili.</t>
        </is>
      </c>
    </row>
    <row r="18" ht="42" customHeight="1">
      <c r="A18" s="29" t="inlineStr">
        <is>
          <t>IVA (€)</t>
        </is>
      </c>
      <c r="B18" s="29" t="inlineStr">
        <is>
          <t>Importo dell'imposta calcolato sull'imponibile.</t>
        </is>
      </c>
    </row>
    <row r="19" ht="42" customHeight="1">
      <c r="A19" s="28" t="inlineStr">
        <is>
          <t>Totale (€)</t>
        </is>
      </c>
      <c r="B19" s="28" t="inlineStr">
        <is>
          <t>Somma dell'imponibile e dell'IVA della singola lavorazione.</t>
        </is>
      </c>
    </row>
    <row r="20" ht="42" customHeight="1">
      <c r="A20" s="29" t="inlineStr">
        <is>
          <t>Fornitore/impresa</t>
        </is>
      </c>
      <c r="B20" s="29" t="inlineStr">
        <is>
          <t>Impresa esecutrice, artigiano o fornitore collegato alla lavorazione.</t>
        </is>
      </c>
    </row>
    <row r="21" ht="42" customHeight="1">
      <c r="A21" s="28" t="inlineStr">
        <is>
          <t>Note</t>
        </is>
      </c>
      <c r="B21" s="28" t="inlineStr">
        <is>
          <t>Annotazioni operative, materiali, esclusioni, condizioni del preventivo o verifiche necessarie.</t>
        </is>
      </c>
    </row>
    <row r="22"/>
    <row r="23">
      <c r="A23" s="25" t="inlineStr">
        <is>
          <t>Avvertenze tecniche e normative</t>
        </is>
      </c>
    </row>
    <row r="24" ht="48" customHeight="1">
      <c r="A24" s="30" t="inlineStr">
        <is>
          <t>Nota</t>
        </is>
      </c>
      <c r="B24" s="29" t="inlineStr">
        <is>
          <t>Il computo metrico estimativo è uno strumento di pianificazione economica e non sostituisce il preventivo analitico, il contratto d'appalto o la verifica del tecnico abilitato.</t>
        </is>
      </c>
    </row>
    <row r="25" ht="48" customHeight="1">
      <c r="A25" s="30" t="inlineStr">
        <is>
          <t>Nota</t>
        </is>
      </c>
      <c r="B25" s="29" t="inlineStr">
        <is>
          <t>Confrontare sempre il computo con i preventivi dell'impresa, le quantità rilevate in cantiere, il capitolato e gli eventuali costi accessori.</t>
        </is>
      </c>
    </row>
    <row r="26" ht="48" customHeight="1">
      <c r="A26" s="30" t="inlineStr">
        <is>
          <t>Nota</t>
        </is>
      </c>
      <c r="B26" s="29" t="inlineStr">
        <is>
          <t>Bonus edilizi, aliquote IVA, detrazioni, requisiti tecnici e documentazione devono essere verificati prima dell'avvio dei lavori con professionista abilitato e consulente fiscale.</t>
        </is>
      </c>
    </row>
    <row r="27" ht="48" customHeight="1">
      <c r="A27" s="30" t="inlineStr">
        <is>
          <t>Nota</t>
        </is>
      </c>
      <c r="B27" s="29" t="inlineStr">
        <is>
          <t>Prezzi, aliquote e lavorazioni devono essere verificati secondo il prezzario regionale vigente, i listini aggiornati dei fornitori e la normativa italiana applicabile.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2026-11-01T21:19:13Z</dcterms:created>
  <dcterms:modified xmlns:dcterms="http://purl.org/dc/terms/" xmlns:xsi="http://www.w3.org/2001/XMLSchema-instance" xsi:type="dcterms:W3CDTF">2026-11-01T21:19:13Z</dcterms:modified>
</cp:coreProperties>
</file>