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3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lussi_Cassa" sheetId="1" state="visible" r:id="rId1"/>
    <sheet xmlns:r="http://schemas.openxmlformats.org/officeDocument/2006/relationships" name="Dashboard" sheetId="2" state="visible" r:id="rId2"/>
    <sheet xmlns:r="http://schemas.openxmlformats.org/officeDocument/2006/relationships" name="Istruzioni" sheetId="3" state="visible" r:id="rId3"/>
  </sheets>
  <definedNames>
    <definedName name="_xlnm._FilterDatabase" localSheetId="0" hidden="1">'Flussi_Cassa'!$A$1:$W$101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MM/YYYY"/>
    <numFmt numFmtId="165" formatCode="#.##0,00 &quot;€&quot;"/>
    <numFmt numFmtId="166" formatCode="0,00%"/>
  </numFmts>
  <fonts count="5">
    <font>
      <name val="Calibri"/>
      <family val="2"/>
      <color theme="1"/>
      <sz val="11"/>
      <scheme val="minor"/>
    </font>
    <font>
      <name val="Calibri"/>
      <b val="1"/>
      <color rgb="00FFFFFF"/>
      <sz val="11"/>
    </font>
    <font>
      <name val="Calibri"/>
      <color rgb="001F2937"/>
      <sz val="10"/>
    </font>
    <font>
      <name val="Calibri"/>
      <b val="1"/>
      <color rgb="001F2937"/>
      <sz val="10"/>
    </font>
    <font>
      <name val="Calibri"/>
      <b val="1"/>
      <color rgb="00FFFFFF"/>
      <sz val="16"/>
    </font>
  </fonts>
  <fills count="7">
    <fill>
      <patternFill/>
    </fill>
    <fill>
      <patternFill patternType="gray125"/>
    </fill>
    <fill>
      <patternFill patternType="solid">
        <fgColor rgb="000F766E"/>
      </patternFill>
    </fill>
    <fill>
      <patternFill patternType="solid">
        <fgColor rgb="00FFFBEB"/>
      </patternFill>
    </fill>
    <fill>
      <patternFill patternType="solid">
        <fgColor rgb="00F0FDFA"/>
      </patternFill>
    </fill>
    <fill>
      <patternFill patternType="solid">
        <fgColor rgb="00FFFFFF"/>
      </patternFill>
    </fill>
    <fill>
      <patternFill patternType="solid">
        <fgColor rgb="0014B8A6"/>
      </patternFill>
    </fill>
  </fills>
  <borders count="6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  <border>
      <left/>
      <right/>
      <top style="thin">
        <color rgb="00D1D5DB"/>
      </top>
      <bottom/>
      <diagonal/>
    </border>
    <border>
      <left/>
      <right style="thin">
        <color rgb="00D1D5DB"/>
      </right>
      <top style="thin">
        <color rgb="00D1D5DB"/>
      </top>
      <bottom/>
      <diagonal/>
    </border>
    <border>
      <left/>
      <right/>
      <top style="thin">
        <color rgb="00D1D5DB"/>
      </top>
      <bottom style="thin">
        <color rgb="00D1D5DB"/>
      </bottom>
      <diagonal/>
    </border>
    <border>
      <left/>
      <right style="thin">
        <color rgb="00D1D5DB"/>
      </right>
      <top style="thin">
        <color rgb="00D1D5DB"/>
      </top>
      <bottom style="thin">
        <color rgb="00D1D5DB"/>
      </bottom>
      <diagonal/>
    </border>
  </borders>
  <cellStyleXfs count="1">
    <xf numFmtId="0" fontId="0" fillId="0" borderId="0"/>
  </cellStyleXfs>
  <cellXfs count="41">
    <xf numFmtId="0" fontId="0" fillId="0" borderId="0" pivotButton="0" quotePrefix="0" xfId="0"/>
    <xf numFmtId="0" fontId="1" fillId="2" borderId="1" applyAlignment="1" pivotButton="0" quotePrefix="0" xfId="0">
      <alignment horizontal="center" vertical="center"/>
    </xf>
    <xf numFmtId="164" fontId="2" fillId="3" borderId="1" applyAlignment="1" pivotButton="0" quotePrefix="0" xfId="0">
      <alignment horizontal="right" vertical="center"/>
    </xf>
    <xf numFmtId="0" fontId="2" fillId="3" borderId="1" applyAlignment="1" pivotButton="0" quotePrefix="0" xfId="0">
      <alignment horizontal="right" vertical="center"/>
    </xf>
    <xf numFmtId="0" fontId="2" fillId="3" borderId="1" applyAlignment="1" pivotButton="0" quotePrefix="0" xfId="0">
      <alignment horizontal="left" vertical="center"/>
    </xf>
    <xf numFmtId="165" fontId="2" fillId="3" borderId="1" applyAlignment="1" pivotButton="0" quotePrefix="0" xfId="0">
      <alignment horizontal="right" vertical="center"/>
    </xf>
    <xf numFmtId="166" fontId="2" fillId="3" borderId="1" applyAlignment="1" pivotButton="0" quotePrefix="0" xfId="0">
      <alignment horizontal="right" vertical="center"/>
    </xf>
    <xf numFmtId="165" fontId="2" fillId="4" borderId="1" applyAlignment="1" pivotButton="0" quotePrefix="0" xfId="0">
      <alignment horizontal="right" vertical="center"/>
    </xf>
    <xf numFmtId="166" fontId="2" fillId="4" borderId="1" applyAlignment="1" pivotButton="0" quotePrefix="0" xfId="0">
      <alignment horizontal="right" vertical="center"/>
    </xf>
    <xf numFmtId="165" fontId="2" fillId="5" borderId="1" applyAlignment="1" pivotButton="0" quotePrefix="0" xfId="0">
      <alignment horizontal="right" vertical="center"/>
    </xf>
    <xf numFmtId="166" fontId="2" fillId="5" borderId="1" applyAlignment="1" pivotButton="0" quotePrefix="0" xfId="0">
      <alignment horizontal="right" vertical="center"/>
    </xf>
    <xf numFmtId="0" fontId="1" fillId="6" borderId="1" applyAlignment="1" pivotButton="0" quotePrefix="0" xfId="0">
      <alignment horizontal="left" vertical="center"/>
    </xf>
    <xf numFmtId="0" fontId="3" fillId="0" borderId="1" pivotButton="0" quotePrefix="0" xfId="0"/>
    <xf numFmtId="165" fontId="3" fillId="0" borderId="1" pivotButton="0" quotePrefix="0" xfId="0"/>
    <xf numFmtId="0" fontId="4" fillId="2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2" fillId="5" borderId="1" applyAlignment="1" pivotButton="0" quotePrefix="0" xfId="0">
      <alignment horizontal="left" vertical="center"/>
    </xf>
    <xf numFmtId="165" fontId="3" fillId="3" borderId="1" applyAlignment="1" pivotButton="0" quotePrefix="0" xfId="0">
      <alignment horizontal="right" vertical="center"/>
    </xf>
    <xf numFmtId="0" fontId="3" fillId="4" borderId="1" applyAlignment="1" pivotButton="0" quotePrefix="0" xfId="0">
      <alignment horizontal="left" vertical="center"/>
    </xf>
    <xf numFmtId="165" fontId="3" fillId="4" borderId="1" applyAlignment="1" pivotButton="0" quotePrefix="0" xfId="0">
      <alignment horizontal="right" vertical="center"/>
    </xf>
    <xf numFmtId="166" fontId="3" fillId="4" borderId="1" applyAlignment="1" pivotButton="0" quotePrefix="0" xfId="0">
      <alignment horizontal="right" vertical="center"/>
    </xf>
    <xf numFmtId="166" fontId="3" fillId="3" borderId="1" applyAlignment="1" pivotButton="0" quotePrefix="0" xfId="0">
      <alignment horizontal="right" vertical="center"/>
    </xf>
    <xf numFmtId="0" fontId="3" fillId="3" borderId="1" applyAlignment="1" pivotButton="0" quotePrefix="0" xfId="0">
      <alignment horizontal="right" vertical="center"/>
    </xf>
    <xf numFmtId="1" fontId="3" fillId="4" borderId="1" applyAlignment="1" pivotButton="0" quotePrefix="0" xfId="0">
      <alignment horizontal="right" vertical="center"/>
    </xf>
    <xf numFmtId="0" fontId="3" fillId="4" borderId="1" pivotButton="0" quotePrefix="0" xfId="0"/>
    <xf numFmtId="0" fontId="2" fillId="4" borderId="1" applyAlignment="1" pivotButton="0" quotePrefix="0" xfId="0">
      <alignment horizontal="left" vertical="center"/>
    </xf>
    <xf numFmtId="0" fontId="2" fillId="4" borderId="1" pivotButton="0" quotePrefix="0" xfId="0"/>
    <xf numFmtId="0" fontId="3" fillId="3" borderId="1" applyAlignment="1" pivotButton="0" quotePrefix="0" xfId="0">
      <alignment horizontal="left" vertical="center"/>
    </xf>
    <xf numFmtId="0" fontId="3" fillId="4" borderId="1" applyAlignment="1" pivotButton="0" quotePrefix="0" xfId="0">
      <alignment horizontal="center" vertical="center"/>
    </xf>
    <xf numFmtId="0" fontId="2" fillId="4" borderId="1" applyAlignment="1" pivotButton="0" quotePrefix="0" xfId="0">
      <alignment horizontal="left" vertical="center" wrapText="1"/>
    </xf>
    <xf numFmtId="0" fontId="3" fillId="5" borderId="1" applyAlignment="1" pivotButton="0" quotePrefix="0" xfId="0">
      <alignment horizontal="center" vertical="center"/>
    </xf>
    <xf numFmtId="0" fontId="2" fillId="5" borderId="1" applyAlignment="1" pivotButton="0" quotePrefix="0" xfId="0">
      <alignment horizontal="left" vertical="center" wrapText="1"/>
    </xf>
    <xf numFmtId="164" fontId="2" fillId="3" borderId="1" applyAlignment="1" pivotButton="0" quotePrefix="0" xfId="0">
      <alignment horizontal="right" vertical="center"/>
    </xf>
    <xf numFmtId="165" fontId="2" fillId="3" borderId="1" applyAlignment="1" pivotButton="0" quotePrefix="0" xfId="0">
      <alignment horizontal="right" vertical="center"/>
    </xf>
    <xf numFmtId="165" fontId="2" fillId="4" borderId="1" applyAlignment="1" pivotButton="0" quotePrefix="0" xfId="0">
      <alignment horizontal="right" vertical="center"/>
    </xf>
    <xf numFmtId="165" fontId="2" fillId="5" borderId="1" applyAlignment="1" pivotButton="0" quotePrefix="0" xfId="0">
      <alignment horizontal="right" vertical="center"/>
    </xf>
    <xf numFmtId="165" fontId="3" fillId="0" borderId="1" pivotButton="0" quotePrefix="0" xfId="0"/>
    <xf numFmtId="0" fontId="0" fillId="0" borderId="4" pivotButton="0" quotePrefix="0" xfId="0"/>
    <xf numFmtId="0" fontId="0" fillId="0" borderId="5" pivotButton="0" quotePrefix="0" xfId="0"/>
    <xf numFmtId="165" fontId="3" fillId="3" borderId="1" applyAlignment="1" pivotButton="0" quotePrefix="0" xfId="0">
      <alignment horizontal="right" vertical="center"/>
    </xf>
    <xf numFmtId="165" fontId="3" fillId="4" borderId="1" applyAlignment="1" pivotButton="0" quotePrefix="0" xfId="0">
      <alignment horizontal="right" vertical="center"/>
    </xf>
  </cellXfs>
  <cellStyles count="1">
    <cellStyle name="Normal" xfId="0" builtinId="0" hidden="0"/>
  </cellStyles>
  <dxfs count="2">
    <dxf>
      <font>
        <name val="Calibri"/>
        <b val="1"/>
        <color rgb="00FFFFFF"/>
        <sz val="10"/>
      </font>
      <fill>
        <patternFill patternType="solid">
          <fgColor rgb="0022C55E"/>
        </patternFill>
      </fill>
    </dxf>
    <dxf>
      <font>
        <name val="Calibri"/>
        <b val="1"/>
        <color rgb="00FFFFFF"/>
        <sz val="10"/>
      </font>
      <fill>
        <patternFill patternType="solid">
          <fgColor rgb="00DC262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Flusso di cassa netto mensile</a:t>
            </a:r>
          </a:p>
        </rich>
      </tx>
    </title>
    <plotArea>
      <lineChart>
        <grouping val="standard"/>
        <ser>
          <idx val="0"/>
          <order val="0"/>
          <tx>
            <strRef>
              <f>'Flussi_Cassa'!T1</f>
            </strRef>
          </tx>
          <spPr>
            <a:ln xmlns:a="http://schemas.openxmlformats.org/drawingml/2006/main" w="28000">
              <a:solidFill>
                <a:srgbClr val="0F766E"/>
              </a:solidFill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'Flussi_Cassa'!$A$2:$A$101</f>
            </numRef>
          </cat>
          <val>
            <numRef>
              <f>'Flussi_Cassa'!$T$2:$T$101</f>
            </numRef>
          </val>
        </ser>
        <axId val="10"/>
        <axId val="100"/>
      </line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Mese</a:t>
                </a:r>
              </a:p>
            </rich>
          </tx>
        </title>
        <numFmt formatCode="MM/YYYY" sourceLinked="0"/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Euro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Entrate contro uscite operative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'Flussi_Cassa'!R1</f>
            </strRef>
          </tx>
          <spPr>
            <a:solidFill xmlns:a="http://schemas.openxmlformats.org/drawingml/2006/main">
              <a:srgbClr val="22C55E"/>
            </a:solidFill>
            <a:ln xmlns:a="http://schemas.openxmlformats.org/drawingml/2006/main">
              <a:prstDash val="solid"/>
            </a:ln>
          </spPr>
          <cat>
            <numRef>
              <f>'Flussi_Cassa'!$A$2:$A$101</f>
            </numRef>
          </cat>
          <val>
            <numRef>
              <f>'Flussi_Cassa'!$R$2:$R$101</f>
            </numRef>
          </val>
        </ser>
        <ser>
          <idx val="1"/>
          <order val="1"/>
          <tx>
            <strRef>
              <f>'Flussi_Cassa'!S1</f>
            </strRef>
          </tx>
          <spPr>
            <a:solidFill xmlns:a="http://schemas.openxmlformats.org/drawingml/2006/main">
              <a:srgbClr val="DC2626"/>
            </a:solidFill>
            <a:ln xmlns:a="http://schemas.openxmlformats.org/drawingml/2006/main">
              <a:prstDash val="solid"/>
            </a:ln>
          </spPr>
          <cat>
            <numRef>
              <f>'Flussi_Cassa'!$A$2:$A$101</f>
            </numRef>
          </cat>
          <val>
            <numRef>
              <f>'Flussi_Cassa'!$S$2:$S$101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Mese</a:t>
                </a:r>
              </a:p>
            </rich>
          </tx>
        </title>
        <numFmt formatCode="MM/YYYY" sourceLinked="0"/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Euro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3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Composizione delle uscite operative</a:t>
            </a:r>
          </a:p>
        </rich>
      </tx>
    </title>
    <plotArea>
      <pieChart>
        <varyColors val="1"/>
        <ser>
          <idx val="0"/>
          <order val="0"/>
          <tx>
            <strRef>
              <f>'Dashboard'!K13</f>
            </strRef>
          </tx>
          <spPr>
            <a:ln xmlns:a="http://schemas.openxmlformats.org/drawingml/2006/main">
              <a:prstDash val="solid"/>
            </a:ln>
          </spPr>
          <cat>
            <numRef>
              <f>'Dashboard'!$J$14:$J$19</f>
            </numRef>
          </cat>
          <val>
            <numRef>
              <f>'Dashboard'!$K$14:$K$19</f>
            </numRef>
          </val>
        </ser>
        <dLbls>
          <showPercent val="1"/>
          <showLeaderLines val="1"/>
        </dLbls>
        <firstSliceAng val="0"/>
      </pieChart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chart" Target="/xl/charts/chart3.xml" Id="rId3"/></Relationships>
</file>

<file path=xl/drawings/drawing1.xml><?xml version="1.0" encoding="utf-8"?>
<wsDr xmlns="http://schemas.openxmlformats.org/drawingml/2006/spreadsheetDrawing">
  <oneCellAnchor>
    <from>
      <col>0</col>
      <colOff>0</colOff>
      <row>23</row>
      <rowOff>0</rowOff>
    </from>
    <ext cx="5760000" cy="288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8</col>
      <colOff>0</colOff>
      <row>23</row>
      <rowOff>0</rowOff>
    </from>
    <ext cx="5760000" cy="288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0</col>
      <colOff>0</colOff>
      <row>40</row>
      <rowOff>0</rowOff>
    </from>
    <ext cx="5760000" cy="2880000"/>
    <graphicFrame>
      <nvGraphicFramePr>
        <cNvPr id="3" name="Chart 3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W10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4" customWidth="1" min="2" max="2"/>
    <col width="28" customWidth="1" min="3" max="3"/>
    <col width="15" customWidth="1" min="4" max="4"/>
    <col width="25" customWidth="1" min="5" max="5"/>
    <col width="18" customWidth="1" min="6" max="6"/>
    <col width="18" customWidth="1" min="7" max="7"/>
    <col width="18" customWidth="1" min="8" max="8"/>
    <col width="24" customWidth="1" min="9" max="9"/>
    <col width="16" customWidth="1" min="10" max="10"/>
    <col width="14" customWidth="1" min="11" max="11"/>
    <col width="20" customWidth="1" min="12" max="12"/>
    <col width="16" customWidth="1" min="13" max="13"/>
    <col width="20" customWidth="1" min="14" max="14"/>
    <col width="16" customWidth="1" min="15" max="15"/>
    <col width="18" customWidth="1" min="16" max="16"/>
    <col width="28" customWidth="1" min="17" max="17"/>
    <col width="18" customWidth="1" min="18" max="18"/>
    <col width="18" customWidth="1" min="19" max="19"/>
    <col width="20" customWidth="1" min="20" max="20"/>
    <col width="18" customWidth="1" min="21" max="21"/>
    <col width="22" customWidth="1" min="22" max="22"/>
    <col width="34" customWidth="1" min="23" max="23"/>
  </cols>
  <sheetData>
    <row r="1" ht="36" customHeight="1">
      <c r="A1" s="1" t="inlineStr">
        <is>
          <t>Mese</t>
        </is>
      </c>
      <c r="B1" s="1" t="inlineStr">
        <is>
          <t>ID Immobile</t>
        </is>
      </c>
      <c r="C1" s="1" t="inlineStr">
        <is>
          <t>Immobile / Indirizzo</t>
        </is>
      </c>
      <c r="D1" s="1" t="inlineStr">
        <is>
          <t>Città</t>
        </is>
      </c>
      <c r="E1" s="1" t="inlineStr">
        <is>
          <t>Tipologia contratto</t>
        </is>
      </c>
      <c r="F1" s="1" t="inlineStr">
        <is>
          <t>Canone potenziale (€)</t>
        </is>
      </c>
      <c r="G1" s="1" t="inlineStr">
        <is>
          <t>Sfitto / morosità (%)</t>
        </is>
      </c>
      <c r="H1" s="1" t="inlineStr">
        <is>
          <t>Canone incassato (€)</t>
        </is>
      </c>
      <c r="I1" s="1" t="inlineStr">
        <is>
          <t>Spese condominiali a carico proprietario (€)</t>
        </is>
      </c>
      <c r="J1" s="1" t="inlineStr">
        <is>
          <t>Manutenzioni (€)</t>
        </is>
      </c>
      <c r="K1" s="1" t="inlineStr">
        <is>
          <t>IMU (€)</t>
        </is>
      </c>
      <c r="L1" s="1" t="inlineStr">
        <is>
          <t>TARI / altre imposte (€)</t>
        </is>
      </c>
      <c r="M1" s="1" t="inlineStr">
        <is>
          <t>Assicurazione (€)</t>
        </is>
      </c>
      <c r="N1" s="1" t="inlineStr">
        <is>
          <t>Gestione immobiliare (€)</t>
        </is>
      </c>
      <c r="O1" s="1" t="inlineStr">
        <is>
          <t>Rata mutuo (€)</t>
        </is>
      </c>
      <c r="P1" s="1" t="inlineStr">
        <is>
          <t>Interessi passivi (€)</t>
        </is>
      </c>
      <c r="Q1" s="1" t="inlineStr">
        <is>
          <t>Investimenti straordinari / CAPEX (€)</t>
        </is>
      </c>
      <c r="R1" s="1" t="inlineStr">
        <is>
          <t>Entrate totali (€)</t>
        </is>
      </c>
      <c r="S1" s="1" t="inlineStr">
        <is>
          <t>Uscite operative (€)</t>
        </is>
      </c>
      <c r="T1" s="1" t="inlineStr">
        <is>
          <t>Flusso di cassa netto (€)</t>
        </is>
      </c>
      <c r="U1" s="1" t="inlineStr">
        <is>
          <t>Flusso cumulato (€)</t>
        </is>
      </c>
      <c r="V1" s="1" t="inlineStr">
        <is>
          <t>Rendimento cash-on-cash (%)</t>
        </is>
      </c>
      <c r="W1" s="1" t="inlineStr">
        <is>
          <t>Note</t>
        </is>
      </c>
    </row>
    <row r="2">
      <c r="A2" s="32" t="n">
        <v>46023</v>
      </c>
      <c r="B2" s="3" t="inlineStr">
        <is>
          <t>IMM-001</t>
        </is>
      </c>
      <c r="C2" s="4" t="inlineStr">
        <is>
          <t>Via Roma 12</t>
        </is>
      </c>
      <c r="D2" s="3" t="inlineStr">
        <is>
          <t>Milano</t>
        </is>
      </c>
      <c r="E2" s="4" t="inlineStr">
        <is>
          <t>4+4</t>
        </is>
      </c>
      <c r="F2" s="33" t="n">
        <v>1650</v>
      </c>
      <c r="G2" s="6" t="n">
        <v>0</v>
      </c>
      <c r="H2" s="34">
        <f>IF(OR(F2="",G2=""),"",F2*(1-G2))</f>
        <v/>
      </c>
      <c r="I2" s="33" t="n">
        <v>190</v>
      </c>
      <c r="J2" s="33" t="n">
        <v>0</v>
      </c>
      <c r="K2" s="33" t="n">
        <v>145</v>
      </c>
      <c r="L2" s="33" t="n">
        <v>34</v>
      </c>
      <c r="M2" s="33" t="n">
        <v>28</v>
      </c>
      <c r="N2" s="33" t="n">
        <v>100</v>
      </c>
      <c r="O2" s="33" t="n">
        <v>890</v>
      </c>
      <c r="P2" s="33" t="n">
        <v>480</v>
      </c>
      <c r="Q2" s="33" t="n">
        <v>0</v>
      </c>
      <c r="R2" s="34">
        <f>IF(H2="","",H2)</f>
        <v/>
      </c>
      <c r="S2" s="34">
        <f>IF(COUNTA(I2:N2)=0,"",SUM(I2:N2))</f>
        <v/>
      </c>
      <c r="T2" s="34">
        <f>IF(R2="","",R2-SUM(S2,Q2,O2))</f>
        <v/>
      </c>
      <c r="U2" s="34">
        <f>IF(T2="","",T2)</f>
        <v/>
      </c>
      <c r="V2" s="8">
        <f>IFERROR(IF(T2="","",T2/'Dashboard'!$B$6),"")</f>
        <v/>
      </c>
      <c r="W2" s="4" t="inlineStr">
        <is>
          <t>Locatore: Marco Rossi</t>
        </is>
      </c>
    </row>
    <row r="3">
      <c r="A3" s="32" t="n">
        <v>46054</v>
      </c>
      <c r="B3" s="3" t="inlineStr">
        <is>
          <t>IMM-002</t>
        </is>
      </c>
      <c r="C3" s="4" t="inlineStr">
        <is>
          <t>Corso Italia 45</t>
        </is>
      </c>
      <c r="D3" s="3" t="inlineStr">
        <is>
          <t>Roma</t>
        </is>
      </c>
      <c r="E3" s="4" t="inlineStr">
        <is>
          <t>3+2 canone concordato</t>
        </is>
      </c>
      <c r="F3" s="33" t="n">
        <v>1150</v>
      </c>
      <c r="G3" s="6" t="n">
        <v>0</v>
      </c>
      <c r="H3" s="35">
        <f>IF(OR(F3="",G3=""),"",F3*(1-G3))</f>
        <v/>
      </c>
      <c r="I3" s="33" t="n">
        <v>140</v>
      </c>
      <c r="J3" s="33" t="n">
        <v>0</v>
      </c>
      <c r="K3" s="33" t="n">
        <v>92</v>
      </c>
      <c r="L3" s="33" t="n">
        <v>25</v>
      </c>
      <c r="M3" s="33" t="n">
        <v>21</v>
      </c>
      <c r="N3" s="33" t="n">
        <v>70</v>
      </c>
      <c r="O3" s="33" t="n">
        <v>720</v>
      </c>
      <c r="P3" s="33" t="n">
        <v>420</v>
      </c>
      <c r="Q3" s="33" t="n">
        <v>0</v>
      </c>
      <c r="R3" s="35">
        <f>IF(H3="","",H3)</f>
        <v/>
      </c>
      <c r="S3" s="35">
        <f>IF(COUNTA(I3:N3)=0,"",SUM(I3:N3))</f>
        <v/>
      </c>
      <c r="T3" s="35">
        <f>IF(R3="","",R3-SUM(S3,Q3,O3))</f>
        <v/>
      </c>
      <c r="U3" s="35">
        <f>IF(T3="","",SUM($T$2:T3))</f>
        <v/>
      </c>
      <c r="V3" s="10">
        <f>IFERROR(IF(T3="","",T3/'Dashboard'!$B$6),"")</f>
        <v/>
      </c>
      <c r="W3" s="4" t="inlineStr">
        <is>
          <t>Locatrice: Giulia Bianchi</t>
        </is>
      </c>
    </row>
    <row r="4">
      <c r="A4" s="32" t="n">
        <v>46082</v>
      </c>
      <c r="B4" s="3" t="inlineStr">
        <is>
          <t>IMM-003</t>
        </is>
      </c>
      <c r="C4" s="4" t="inlineStr">
        <is>
          <t>Via Garibaldi 8</t>
        </is>
      </c>
      <c r="D4" s="3" t="inlineStr">
        <is>
          <t>Torino</t>
        </is>
      </c>
      <c r="E4" s="4" t="inlineStr">
        <is>
          <t>Transitorio</t>
        </is>
      </c>
      <c r="F4" s="33" t="n">
        <v>850</v>
      </c>
      <c r="G4" s="6" t="n">
        <v>0.1</v>
      </c>
      <c r="H4" s="34">
        <f>IF(OR(F4="",G4=""),"",F4*(1-G4))</f>
        <v/>
      </c>
      <c r="I4" s="33" t="n">
        <v>120</v>
      </c>
      <c r="J4" s="33" t="n">
        <v>80</v>
      </c>
      <c r="K4" s="33" t="n">
        <v>70</v>
      </c>
      <c r="L4" s="33" t="n">
        <v>22</v>
      </c>
      <c r="M4" s="33" t="n">
        <v>20</v>
      </c>
      <c r="N4" s="33" t="n">
        <v>55</v>
      </c>
      <c r="O4" s="33" t="n">
        <v>510</v>
      </c>
      <c r="P4" s="33" t="n">
        <v>290</v>
      </c>
      <c r="Q4" s="33" t="n">
        <v>0</v>
      </c>
      <c r="R4" s="34">
        <f>IF(H4="","",H4)</f>
        <v/>
      </c>
      <c r="S4" s="34">
        <f>IF(COUNTA(I4:N4)=0,"",SUM(I4:N4))</f>
        <v/>
      </c>
      <c r="T4" s="34">
        <f>IF(R4="","",R4-SUM(S4,Q4,O4))</f>
        <v/>
      </c>
      <c r="U4" s="34">
        <f>IF(T4="","",SUM($T$2:T4))</f>
        <v/>
      </c>
      <c r="V4" s="8">
        <f>IFERROR(IF(T4="","",T4/'Dashboard'!$B$6),"")</f>
        <v/>
      </c>
      <c r="W4" s="4" t="inlineStr">
        <is>
          <t>Morosità parziale; locatore: Immobiliare Verdi SRL</t>
        </is>
      </c>
    </row>
    <row r="5">
      <c r="A5" s="32" t="n">
        <v>46113</v>
      </c>
      <c r="B5" s="3" t="inlineStr">
        <is>
          <t>IMM-001</t>
        </is>
      </c>
      <c r="C5" s="4" t="inlineStr">
        <is>
          <t>Via Roma 12</t>
        </is>
      </c>
      <c r="D5" s="3" t="inlineStr">
        <is>
          <t>Milano</t>
        </is>
      </c>
      <c r="E5" s="4" t="inlineStr">
        <is>
          <t>4+4</t>
        </is>
      </c>
      <c r="F5" s="33" t="n">
        <v>1650</v>
      </c>
      <c r="G5" s="6" t="n">
        <v>0</v>
      </c>
      <c r="H5" s="35">
        <f>IF(OR(F5="",G5=""),"",F5*(1-G5))</f>
        <v/>
      </c>
      <c r="I5" s="33" t="n">
        <v>190</v>
      </c>
      <c r="J5" s="33" t="n">
        <v>350</v>
      </c>
      <c r="K5" s="33" t="n">
        <v>145</v>
      </c>
      <c r="L5" s="33" t="n">
        <v>34</v>
      </c>
      <c r="M5" s="33" t="n">
        <v>28</v>
      </c>
      <c r="N5" s="33" t="n">
        <v>100</v>
      </c>
      <c r="O5" s="33" t="n">
        <v>890</v>
      </c>
      <c r="P5" s="33" t="n">
        <v>475</v>
      </c>
      <c r="Q5" s="33" t="n">
        <v>0</v>
      </c>
      <c r="R5" s="35">
        <f>IF(H5="","",H5)</f>
        <v/>
      </c>
      <c r="S5" s="35">
        <f>IF(COUNTA(I5:N5)=0,"",SUM(I5:N5))</f>
        <v/>
      </c>
      <c r="T5" s="35">
        <f>IF(R5="","",R5-SUM(S5,Q5,O5))</f>
        <v/>
      </c>
      <c r="U5" s="35">
        <f>IF(T5="","",SUM($T$2:T5))</f>
        <v/>
      </c>
      <c r="V5" s="10">
        <f>IFERROR(IF(T5="","",T5/'Dashboard'!$B$6),"")</f>
        <v/>
      </c>
      <c r="W5" s="4" t="inlineStr">
        <is>
          <t>Manutenzione impianto di climatizzazione</t>
        </is>
      </c>
    </row>
    <row r="6">
      <c r="A6" s="32" t="n">
        <v>46143</v>
      </c>
      <c r="B6" s="3" t="inlineStr">
        <is>
          <t>IMM-002</t>
        </is>
      </c>
      <c r="C6" s="4" t="inlineStr">
        <is>
          <t>Corso Italia 45</t>
        </is>
      </c>
      <c r="D6" s="3" t="inlineStr">
        <is>
          <t>Roma</t>
        </is>
      </c>
      <c r="E6" s="4" t="inlineStr">
        <is>
          <t>3+2 canone concordato</t>
        </is>
      </c>
      <c r="F6" s="33" t="n">
        <v>1150</v>
      </c>
      <c r="G6" s="6" t="n">
        <v>0</v>
      </c>
      <c r="H6" s="34">
        <f>IF(OR(F6="",G6=""),"",F6*(1-G6))</f>
        <v/>
      </c>
      <c r="I6" s="33" t="n">
        <v>140</v>
      </c>
      <c r="J6" s="33" t="n">
        <v>0</v>
      </c>
      <c r="K6" s="33" t="n">
        <v>92</v>
      </c>
      <c r="L6" s="33" t="n">
        <v>25</v>
      </c>
      <c r="M6" s="33" t="n">
        <v>21</v>
      </c>
      <c r="N6" s="33" t="n">
        <v>70</v>
      </c>
      <c r="O6" s="33" t="n">
        <v>720</v>
      </c>
      <c r="P6" s="33" t="n">
        <v>415</v>
      </c>
      <c r="Q6" s="33" t="n">
        <v>0</v>
      </c>
      <c r="R6" s="34">
        <f>IF(H6="","",H6)</f>
        <v/>
      </c>
      <c r="S6" s="34">
        <f>IF(COUNTA(I6:N6)=0,"",SUM(I6:N6))</f>
        <v/>
      </c>
      <c r="T6" s="34">
        <f>IF(R6="","",R6-SUM(S6,Q6,O6))</f>
        <v/>
      </c>
      <c r="U6" s="34">
        <f>IF(T6="","",SUM($T$2:T6))</f>
        <v/>
      </c>
      <c r="V6" s="8">
        <f>IFERROR(IF(T6="","",T6/'Dashboard'!$B$6),"")</f>
        <v/>
      </c>
      <c r="W6" s="4" t="inlineStr">
        <is>
          <t>Incasso regolare</t>
        </is>
      </c>
    </row>
    <row r="7">
      <c r="A7" s="32" t="n">
        <v>46174</v>
      </c>
      <c r="B7" s="3" t="inlineStr">
        <is>
          <t>IMM-003</t>
        </is>
      </c>
      <c r="C7" s="4" t="inlineStr">
        <is>
          <t>Via Garibaldi 8</t>
        </is>
      </c>
      <c r="D7" s="3" t="inlineStr">
        <is>
          <t>Torino</t>
        </is>
      </c>
      <c r="E7" s="4" t="inlineStr">
        <is>
          <t>Transitorio</t>
        </is>
      </c>
      <c r="F7" s="33" t="n">
        <v>850</v>
      </c>
      <c r="G7" s="6" t="n">
        <v>0</v>
      </c>
      <c r="H7" s="35">
        <f>IF(OR(F7="",G7=""),"",F7*(1-G7))</f>
        <v/>
      </c>
      <c r="I7" s="33" t="n">
        <v>120</v>
      </c>
      <c r="J7" s="33" t="n">
        <v>0</v>
      </c>
      <c r="K7" s="33" t="n">
        <v>70</v>
      </c>
      <c r="L7" s="33" t="n">
        <v>22</v>
      </c>
      <c r="M7" s="33" t="n">
        <v>20</v>
      </c>
      <c r="N7" s="33" t="n">
        <v>55</v>
      </c>
      <c r="O7" s="33" t="n">
        <v>510</v>
      </c>
      <c r="P7" s="33" t="n">
        <v>285</v>
      </c>
      <c r="Q7" s="33" t="n">
        <v>0</v>
      </c>
      <c r="R7" s="35">
        <f>IF(H7="","",H7)</f>
        <v/>
      </c>
      <c r="S7" s="35">
        <f>IF(COUNTA(I7:N7)=0,"",SUM(I7:N7))</f>
        <v/>
      </c>
      <c r="T7" s="35">
        <f>IF(R7="","",R7-SUM(S7,Q7,O7))</f>
        <v/>
      </c>
      <c r="U7" s="35">
        <f>IF(T7="","",SUM($T$2:T7))</f>
        <v/>
      </c>
      <c r="V7" s="10">
        <f>IFERROR(IF(T7="","",T7/'Dashboard'!$B$6),"")</f>
        <v/>
      </c>
      <c r="W7" s="4" t="inlineStr">
        <is>
          <t>Rinnovo contratto transitorio</t>
        </is>
      </c>
    </row>
    <row r="8">
      <c r="A8" s="32" t="n">
        <v>46204</v>
      </c>
      <c r="B8" s="3" t="inlineStr">
        <is>
          <t>IMM-001</t>
        </is>
      </c>
      <c r="C8" s="4" t="inlineStr">
        <is>
          <t>Via Roma 12</t>
        </is>
      </c>
      <c r="D8" s="3" t="inlineStr">
        <is>
          <t>Milano</t>
        </is>
      </c>
      <c r="E8" s="4" t="inlineStr">
        <is>
          <t>4+4</t>
        </is>
      </c>
      <c r="F8" s="33" t="n">
        <v>1650</v>
      </c>
      <c r="G8" s="6" t="n">
        <v>0.05</v>
      </c>
      <c r="H8" s="34">
        <f>IF(OR(F8="",G8=""),"",F8*(1-G8))</f>
        <v/>
      </c>
      <c r="I8" s="33" t="n">
        <v>190</v>
      </c>
      <c r="J8" s="33" t="n">
        <v>0</v>
      </c>
      <c r="K8" s="33" t="n">
        <v>145</v>
      </c>
      <c r="L8" s="33" t="n">
        <v>34</v>
      </c>
      <c r="M8" s="33" t="n">
        <v>28</v>
      </c>
      <c r="N8" s="33" t="n">
        <v>100</v>
      </c>
      <c r="O8" s="33" t="n">
        <v>890</v>
      </c>
      <c r="P8" s="33" t="n">
        <v>470</v>
      </c>
      <c r="Q8" s="33" t="n">
        <v>0</v>
      </c>
      <c r="R8" s="34">
        <f>IF(H8="","",H8)</f>
        <v/>
      </c>
      <c r="S8" s="34">
        <f>IF(COUNTA(I8:N8)=0,"",SUM(I8:N8))</f>
        <v/>
      </c>
      <c r="T8" s="34">
        <f>IF(R8="","",R8-SUM(S8,Q8,O8))</f>
        <v/>
      </c>
      <c r="U8" s="34">
        <f>IF(T8="","",SUM($T$2:T8))</f>
        <v/>
      </c>
      <c r="V8" s="8">
        <f>IFERROR(IF(T8="","",T8/'Dashboard'!$B$6),"")</f>
        <v/>
      </c>
      <c r="W8" s="4" t="inlineStr">
        <is>
          <t>Sfitto parziale di metà mese</t>
        </is>
      </c>
    </row>
    <row r="9">
      <c r="A9" s="32" t="n">
        <v>46235</v>
      </c>
      <c r="B9" s="3" t="inlineStr">
        <is>
          <t>IMM-002</t>
        </is>
      </c>
      <c r="C9" s="4" t="inlineStr">
        <is>
          <t>Corso Italia 45</t>
        </is>
      </c>
      <c r="D9" s="3" t="inlineStr">
        <is>
          <t>Roma</t>
        </is>
      </c>
      <c r="E9" s="4" t="inlineStr">
        <is>
          <t>3+2 canone concordato</t>
        </is>
      </c>
      <c r="F9" s="33" t="n">
        <v>1150</v>
      </c>
      <c r="G9" s="6" t="n">
        <v>0</v>
      </c>
      <c r="H9" s="35">
        <f>IF(OR(F9="",G9=""),"",F9*(1-G9))</f>
        <v/>
      </c>
      <c r="I9" s="33" t="n">
        <v>140</v>
      </c>
      <c r="J9" s="33" t="n">
        <v>220</v>
      </c>
      <c r="K9" s="33" t="n">
        <v>92</v>
      </c>
      <c r="L9" s="33" t="n">
        <v>25</v>
      </c>
      <c r="M9" s="33" t="n">
        <v>21</v>
      </c>
      <c r="N9" s="33" t="n">
        <v>70</v>
      </c>
      <c r="O9" s="33" t="n">
        <v>720</v>
      </c>
      <c r="P9" s="33" t="n">
        <v>410</v>
      </c>
      <c r="Q9" s="33" t="n">
        <v>0</v>
      </c>
      <c r="R9" s="35">
        <f>IF(H9="","",H9)</f>
        <v/>
      </c>
      <c r="S9" s="35">
        <f>IF(COUNTA(I9:N9)=0,"",SUM(I9:N9))</f>
        <v/>
      </c>
      <c r="T9" s="35">
        <f>IF(R9="","",R9-SUM(S9,Q9,O9))</f>
        <v/>
      </c>
      <c r="U9" s="35">
        <f>IF(T9="","",SUM($T$2:T9))</f>
        <v/>
      </c>
      <c r="V9" s="10">
        <f>IFERROR(IF(T9="","",T9/'Dashboard'!$B$6),"")</f>
        <v/>
      </c>
      <c r="W9" s="4" t="inlineStr">
        <is>
          <t>Riparazione elettrodomestici</t>
        </is>
      </c>
    </row>
    <row r="10">
      <c r="A10" s="32" t="n">
        <v>46266</v>
      </c>
      <c r="B10" s="3" t="inlineStr">
        <is>
          <t>IMM-003</t>
        </is>
      </c>
      <c r="C10" s="4" t="inlineStr">
        <is>
          <t>Via Garibaldi 8</t>
        </is>
      </c>
      <c r="D10" s="3" t="inlineStr">
        <is>
          <t>Torino</t>
        </is>
      </c>
      <c r="E10" s="4" t="inlineStr">
        <is>
          <t>Transitorio</t>
        </is>
      </c>
      <c r="F10" s="33" t="n">
        <v>850</v>
      </c>
      <c r="G10" s="6" t="n">
        <v>0</v>
      </c>
      <c r="H10" s="34">
        <f>IF(OR(F10="",G10=""),"",F10*(1-G10))</f>
        <v/>
      </c>
      <c r="I10" s="33" t="n">
        <v>120</v>
      </c>
      <c r="J10" s="33" t="n">
        <v>0</v>
      </c>
      <c r="K10" s="33" t="n">
        <v>70</v>
      </c>
      <c r="L10" s="33" t="n">
        <v>22</v>
      </c>
      <c r="M10" s="33" t="n">
        <v>20</v>
      </c>
      <c r="N10" s="33" t="n">
        <v>55</v>
      </c>
      <c r="O10" s="33" t="n">
        <v>510</v>
      </c>
      <c r="P10" s="33" t="n">
        <v>280</v>
      </c>
      <c r="Q10" s="33" t="n">
        <v>400</v>
      </c>
      <c r="R10" s="34">
        <f>IF(H10="","",H10)</f>
        <v/>
      </c>
      <c r="S10" s="34">
        <f>IF(COUNTA(I10:N10)=0,"",SUM(I10:N10))</f>
        <v/>
      </c>
      <c r="T10" s="34">
        <f>IF(R10="","",R10-SUM(S10,Q10,O10))</f>
        <v/>
      </c>
      <c r="U10" s="34">
        <f>IF(T10="","",SUM($T$2:T10))</f>
        <v/>
      </c>
      <c r="V10" s="8">
        <f>IFERROR(IF(T10="","",T10/'Dashboard'!$B$6),"")</f>
        <v/>
      </c>
      <c r="W10" s="4" t="inlineStr">
        <is>
          <t>CAPEX arredamento e tinteggiatura</t>
        </is>
      </c>
    </row>
    <row r="11">
      <c r="A11" s="32" t="n">
        <v>46296</v>
      </c>
      <c r="B11" s="3" t="inlineStr">
        <is>
          <t>IMM-001</t>
        </is>
      </c>
      <c r="C11" s="4" t="inlineStr">
        <is>
          <t>Via Roma 12</t>
        </is>
      </c>
      <c r="D11" s="3" t="inlineStr">
        <is>
          <t>Milano</t>
        </is>
      </c>
      <c r="E11" s="4" t="inlineStr">
        <is>
          <t>4+4</t>
        </is>
      </c>
      <c r="F11" s="33" t="n">
        <v>1650</v>
      </c>
      <c r="G11" s="6" t="n">
        <v>0</v>
      </c>
      <c r="H11" s="35">
        <f>IF(OR(F11="",G11=""),"",F11*(1-G11))</f>
        <v/>
      </c>
      <c r="I11" s="33" t="n">
        <v>190</v>
      </c>
      <c r="J11" s="33" t="n">
        <v>0</v>
      </c>
      <c r="K11" s="33" t="n">
        <v>145</v>
      </c>
      <c r="L11" s="33" t="n">
        <v>34</v>
      </c>
      <c r="M11" s="33" t="n">
        <v>28</v>
      </c>
      <c r="N11" s="33" t="n">
        <v>100</v>
      </c>
      <c r="O11" s="33" t="n">
        <v>890</v>
      </c>
      <c r="P11" s="33" t="n">
        <v>465</v>
      </c>
      <c r="Q11" s="33" t="n">
        <v>0</v>
      </c>
      <c r="R11" s="35">
        <f>IF(H11="","",H11)</f>
        <v/>
      </c>
      <c r="S11" s="35">
        <f>IF(COUNTA(I11:N11)=0,"",SUM(I11:N11))</f>
        <v/>
      </c>
      <c r="T11" s="35">
        <f>IF(R11="","",R11-SUM(S11,Q11,O11))</f>
        <v/>
      </c>
      <c r="U11" s="35">
        <f>IF(T11="","",SUM($T$2:T11))</f>
        <v/>
      </c>
      <c r="V11" s="10">
        <f>IFERROR(IF(T11="","",T11/'Dashboard'!$B$6),"")</f>
        <v/>
      </c>
      <c r="W11" s="4" t="inlineStr">
        <is>
          <t>Incasso regolare</t>
        </is>
      </c>
    </row>
    <row r="12">
      <c r="A12" s="32" t="n"/>
      <c r="B12" s="3" t="n"/>
      <c r="C12" s="4" t="n"/>
      <c r="D12" s="3" t="n"/>
      <c r="E12" s="4" t="n"/>
      <c r="F12" s="33" t="n"/>
      <c r="G12" s="6" t="n"/>
      <c r="H12" s="34">
        <f>IF(OR(F12="",G12=""),"",F12*(1-G12))</f>
        <v/>
      </c>
      <c r="I12" s="33" t="n"/>
      <c r="J12" s="33" t="n"/>
      <c r="K12" s="33" t="n"/>
      <c r="L12" s="33" t="n"/>
      <c r="M12" s="33" t="n"/>
      <c r="N12" s="33" t="n"/>
      <c r="O12" s="33" t="n"/>
      <c r="P12" s="33" t="n"/>
      <c r="Q12" s="33" t="n"/>
      <c r="R12" s="34">
        <f>IF(H12="","",H12)</f>
        <v/>
      </c>
      <c r="S12" s="34">
        <f>IF(COUNTA(I12:N12)=0,"",SUM(I12:N12))</f>
        <v/>
      </c>
      <c r="T12" s="34">
        <f>IF(R12="","",R12-SUM(S12,Q12,O12))</f>
        <v/>
      </c>
      <c r="U12" s="34">
        <f>IF(T12="","",SUM($T$2:T12))</f>
        <v/>
      </c>
      <c r="V12" s="8">
        <f>IFERROR(IF(T12="","",T12/'Dashboard'!$B$6),"")</f>
        <v/>
      </c>
      <c r="W12" s="4" t="n"/>
    </row>
    <row r="13">
      <c r="A13" s="32" t="n"/>
      <c r="B13" s="3" t="n"/>
      <c r="C13" s="4" t="n"/>
      <c r="D13" s="3" t="n"/>
      <c r="E13" s="4" t="n"/>
      <c r="F13" s="33" t="n"/>
      <c r="G13" s="6" t="n"/>
      <c r="H13" s="35">
        <f>IF(OR(F13="",G13=""),"",F13*(1-G13))</f>
        <v/>
      </c>
      <c r="I13" s="33" t="n"/>
      <c r="J13" s="33" t="n"/>
      <c r="K13" s="33" t="n"/>
      <c r="L13" s="33" t="n"/>
      <c r="M13" s="33" t="n"/>
      <c r="N13" s="33" t="n"/>
      <c r="O13" s="33" t="n"/>
      <c r="P13" s="33" t="n"/>
      <c r="Q13" s="33" t="n"/>
      <c r="R13" s="35">
        <f>IF(H13="","",H13)</f>
        <v/>
      </c>
      <c r="S13" s="35">
        <f>IF(COUNTA(I13:N13)=0,"",SUM(I13:N13))</f>
        <v/>
      </c>
      <c r="T13" s="35">
        <f>IF(R13="","",R13-SUM(S13,Q13,O13))</f>
        <v/>
      </c>
      <c r="U13" s="35">
        <f>IF(T13="","",SUM($T$2:T13))</f>
        <v/>
      </c>
      <c r="V13" s="10">
        <f>IFERROR(IF(T13="","",T13/'Dashboard'!$B$6),"")</f>
        <v/>
      </c>
      <c r="W13" s="4" t="n"/>
    </row>
    <row r="14">
      <c r="A14" s="32" t="n"/>
      <c r="B14" s="3" t="n"/>
      <c r="C14" s="4" t="n"/>
      <c r="D14" s="3" t="n"/>
      <c r="E14" s="4" t="n"/>
      <c r="F14" s="33" t="n"/>
      <c r="G14" s="6" t="n"/>
      <c r="H14" s="34">
        <f>IF(OR(F14="",G14=""),"",F14*(1-G14))</f>
        <v/>
      </c>
      <c r="I14" s="33" t="n"/>
      <c r="J14" s="33" t="n"/>
      <c r="K14" s="33" t="n"/>
      <c r="L14" s="33" t="n"/>
      <c r="M14" s="33" t="n"/>
      <c r="N14" s="33" t="n"/>
      <c r="O14" s="33" t="n"/>
      <c r="P14" s="33" t="n"/>
      <c r="Q14" s="33" t="n"/>
      <c r="R14" s="34">
        <f>IF(H14="","",H14)</f>
        <v/>
      </c>
      <c r="S14" s="34">
        <f>IF(COUNTA(I14:N14)=0,"",SUM(I14:N14))</f>
        <v/>
      </c>
      <c r="T14" s="34">
        <f>IF(R14="","",R14-SUM(S14,Q14,O14))</f>
        <v/>
      </c>
      <c r="U14" s="34">
        <f>IF(T14="","",SUM($T$2:T14))</f>
        <v/>
      </c>
      <c r="V14" s="8">
        <f>IFERROR(IF(T14="","",T14/'Dashboard'!$B$6),"")</f>
        <v/>
      </c>
      <c r="W14" s="4" t="n"/>
    </row>
    <row r="15">
      <c r="A15" s="32" t="n"/>
      <c r="B15" s="3" t="n"/>
      <c r="C15" s="4" t="n"/>
      <c r="D15" s="3" t="n"/>
      <c r="E15" s="4" t="n"/>
      <c r="F15" s="33" t="n"/>
      <c r="G15" s="6" t="n"/>
      <c r="H15" s="35">
        <f>IF(OR(F15="",G15=""),"",F15*(1-G15))</f>
        <v/>
      </c>
      <c r="I15" s="33" t="n"/>
      <c r="J15" s="33" t="n"/>
      <c r="K15" s="33" t="n"/>
      <c r="L15" s="33" t="n"/>
      <c r="M15" s="33" t="n"/>
      <c r="N15" s="33" t="n"/>
      <c r="O15" s="33" t="n"/>
      <c r="P15" s="33" t="n"/>
      <c r="Q15" s="33" t="n"/>
      <c r="R15" s="35">
        <f>IF(H15="","",H15)</f>
        <v/>
      </c>
      <c r="S15" s="35">
        <f>IF(COUNTA(I15:N15)=0,"",SUM(I15:N15))</f>
        <v/>
      </c>
      <c r="T15" s="35">
        <f>IF(R15="","",R15-SUM(S15,Q15,O15))</f>
        <v/>
      </c>
      <c r="U15" s="35">
        <f>IF(T15="","",SUM($T$2:T15))</f>
        <v/>
      </c>
      <c r="V15" s="10">
        <f>IFERROR(IF(T15="","",T15/'Dashboard'!$B$6),"")</f>
        <v/>
      </c>
      <c r="W15" s="4" t="n"/>
    </row>
    <row r="16">
      <c r="A16" s="32" t="n"/>
      <c r="B16" s="3" t="n"/>
      <c r="C16" s="4" t="n"/>
      <c r="D16" s="3" t="n"/>
      <c r="E16" s="4" t="n"/>
      <c r="F16" s="33" t="n"/>
      <c r="G16" s="6" t="n"/>
      <c r="H16" s="34">
        <f>IF(OR(F16="",G16=""),"",F16*(1-G16))</f>
        <v/>
      </c>
      <c r="I16" s="33" t="n"/>
      <c r="J16" s="33" t="n"/>
      <c r="K16" s="33" t="n"/>
      <c r="L16" s="33" t="n"/>
      <c r="M16" s="33" t="n"/>
      <c r="N16" s="33" t="n"/>
      <c r="O16" s="33" t="n"/>
      <c r="P16" s="33" t="n"/>
      <c r="Q16" s="33" t="n"/>
      <c r="R16" s="34">
        <f>IF(H16="","",H16)</f>
        <v/>
      </c>
      <c r="S16" s="34">
        <f>IF(COUNTA(I16:N16)=0,"",SUM(I16:N16))</f>
        <v/>
      </c>
      <c r="T16" s="34">
        <f>IF(R16="","",R16-SUM(S16,Q16,O16))</f>
        <v/>
      </c>
      <c r="U16" s="34">
        <f>IF(T16="","",SUM($T$2:T16))</f>
        <v/>
      </c>
      <c r="V16" s="8">
        <f>IFERROR(IF(T16="","",T16/'Dashboard'!$B$6),"")</f>
        <v/>
      </c>
      <c r="W16" s="4" t="n"/>
    </row>
    <row r="17">
      <c r="A17" s="32" t="n"/>
      <c r="B17" s="3" t="n"/>
      <c r="C17" s="4" t="n"/>
      <c r="D17" s="3" t="n"/>
      <c r="E17" s="4" t="n"/>
      <c r="F17" s="33" t="n"/>
      <c r="G17" s="6" t="n"/>
      <c r="H17" s="35">
        <f>IF(OR(F17="",G17=""),"",F17*(1-G17))</f>
        <v/>
      </c>
      <c r="I17" s="33" t="n"/>
      <c r="J17" s="33" t="n"/>
      <c r="K17" s="33" t="n"/>
      <c r="L17" s="33" t="n"/>
      <c r="M17" s="33" t="n"/>
      <c r="N17" s="33" t="n"/>
      <c r="O17" s="33" t="n"/>
      <c r="P17" s="33" t="n"/>
      <c r="Q17" s="33" t="n"/>
      <c r="R17" s="35">
        <f>IF(H17="","",H17)</f>
        <v/>
      </c>
      <c r="S17" s="35">
        <f>IF(COUNTA(I17:N17)=0,"",SUM(I17:N17))</f>
        <v/>
      </c>
      <c r="T17" s="35">
        <f>IF(R17="","",R17-SUM(S17,Q17,O17))</f>
        <v/>
      </c>
      <c r="U17" s="35">
        <f>IF(T17="","",SUM($T$2:T17))</f>
        <v/>
      </c>
      <c r="V17" s="10">
        <f>IFERROR(IF(T17="","",T17/'Dashboard'!$B$6),"")</f>
        <v/>
      </c>
      <c r="W17" s="4" t="n"/>
    </row>
    <row r="18">
      <c r="A18" s="32" t="n"/>
      <c r="B18" s="3" t="n"/>
      <c r="C18" s="4" t="n"/>
      <c r="D18" s="3" t="n"/>
      <c r="E18" s="4" t="n"/>
      <c r="F18" s="33" t="n"/>
      <c r="G18" s="6" t="n"/>
      <c r="H18" s="34">
        <f>IF(OR(F18="",G18=""),"",F18*(1-G18))</f>
        <v/>
      </c>
      <c r="I18" s="33" t="n"/>
      <c r="J18" s="33" t="n"/>
      <c r="K18" s="33" t="n"/>
      <c r="L18" s="33" t="n"/>
      <c r="M18" s="33" t="n"/>
      <c r="N18" s="33" t="n"/>
      <c r="O18" s="33" t="n"/>
      <c r="P18" s="33" t="n"/>
      <c r="Q18" s="33" t="n"/>
      <c r="R18" s="34">
        <f>IF(H18="","",H18)</f>
        <v/>
      </c>
      <c r="S18" s="34">
        <f>IF(COUNTA(I18:N18)=0,"",SUM(I18:N18))</f>
        <v/>
      </c>
      <c r="T18" s="34">
        <f>IF(R18="","",R18-SUM(S18,Q18,O18))</f>
        <v/>
      </c>
      <c r="U18" s="34">
        <f>IF(T18="","",SUM($T$2:T18))</f>
        <v/>
      </c>
      <c r="V18" s="8">
        <f>IFERROR(IF(T18="","",T18/'Dashboard'!$B$6),"")</f>
        <v/>
      </c>
      <c r="W18" s="4" t="n"/>
    </row>
    <row r="19">
      <c r="A19" s="32" t="n"/>
      <c r="B19" s="3" t="n"/>
      <c r="C19" s="4" t="n"/>
      <c r="D19" s="3" t="n"/>
      <c r="E19" s="4" t="n"/>
      <c r="F19" s="33" t="n"/>
      <c r="G19" s="6" t="n"/>
      <c r="H19" s="35">
        <f>IF(OR(F19="",G19=""),"",F19*(1-G19))</f>
        <v/>
      </c>
      <c r="I19" s="33" t="n"/>
      <c r="J19" s="33" t="n"/>
      <c r="K19" s="33" t="n"/>
      <c r="L19" s="33" t="n"/>
      <c r="M19" s="33" t="n"/>
      <c r="N19" s="33" t="n"/>
      <c r="O19" s="33" t="n"/>
      <c r="P19" s="33" t="n"/>
      <c r="Q19" s="33" t="n"/>
      <c r="R19" s="35">
        <f>IF(H19="","",H19)</f>
        <v/>
      </c>
      <c r="S19" s="35">
        <f>IF(COUNTA(I19:N19)=0,"",SUM(I19:N19))</f>
        <v/>
      </c>
      <c r="T19" s="35">
        <f>IF(R19="","",R19-SUM(S19,Q19,O19))</f>
        <v/>
      </c>
      <c r="U19" s="35">
        <f>IF(T19="","",SUM($T$2:T19))</f>
        <v/>
      </c>
      <c r="V19" s="10">
        <f>IFERROR(IF(T19="","",T19/'Dashboard'!$B$6),"")</f>
        <v/>
      </c>
      <c r="W19" s="4" t="n"/>
    </row>
    <row r="20">
      <c r="A20" s="32" t="n"/>
      <c r="B20" s="3" t="n"/>
      <c r="C20" s="4" t="n"/>
      <c r="D20" s="3" t="n"/>
      <c r="E20" s="4" t="n"/>
      <c r="F20" s="33" t="n"/>
      <c r="G20" s="6" t="n"/>
      <c r="H20" s="34">
        <f>IF(OR(F20="",G20=""),"",F20*(1-G20))</f>
        <v/>
      </c>
      <c r="I20" s="33" t="n"/>
      <c r="J20" s="33" t="n"/>
      <c r="K20" s="33" t="n"/>
      <c r="L20" s="33" t="n"/>
      <c r="M20" s="33" t="n"/>
      <c r="N20" s="33" t="n"/>
      <c r="O20" s="33" t="n"/>
      <c r="P20" s="33" t="n"/>
      <c r="Q20" s="33" t="n"/>
      <c r="R20" s="34">
        <f>IF(H20="","",H20)</f>
        <v/>
      </c>
      <c r="S20" s="34">
        <f>IF(COUNTA(I20:N20)=0,"",SUM(I20:N20))</f>
        <v/>
      </c>
      <c r="T20" s="34">
        <f>IF(R20="","",R20-SUM(S20,Q20,O20))</f>
        <v/>
      </c>
      <c r="U20" s="34">
        <f>IF(T20="","",SUM($T$2:T20))</f>
        <v/>
      </c>
      <c r="V20" s="8">
        <f>IFERROR(IF(T20="","",T20/'Dashboard'!$B$6),"")</f>
        <v/>
      </c>
      <c r="W20" s="4" t="n"/>
    </row>
    <row r="21">
      <c r="A21" s="32" t="n"/>
      <c r="B21" s="3" t="n"/>
      <c r="C21" s="4" t="n"/>
      <c r="D21" s="3" t="n"/>
      <c r="E21" s="4" t="n"/>
      <c r="F21" s="33" t="n"/>
      <c r="G21" s="6" t="n"/>
      <c r="H21" s="35">
        <f>IF(OR(F21="",G21=""),"",F21*(1-G21))</f>
        <v/>
      </c>
      <c r="I21" s="33" t="n"/>
      <c r="J21" s="33" t="n"/>
      <c r="K21" s="33" t="n"/>
      <c r="L21" s="33" t="n"/>
      <c r="M21" s="33" t="n"/>
      <c r="N21" s="33" t="n"/>
      <c r="O21" s="33" t="n"/>
      <c r="P21" s="33" t="n"/>
      <c r="Q21" s="33" t="n"/>
      <c r="R21" s="35">
        <f>IF(H21="","",H21)</f>
        <v/>
      </c>
      <c r="S21" s="35">
        <f>IF(COUNTA(I21:N21)=0,"",SUM(I21:N21))</f>
        <v/>
      </c>
      <c r="T21" s="35">
        <f>IF(R21="","",R21-SUM(S21,Q21,O21))</f>
        <v/>
      </c>
      <c r="U21" s="35">
        <f>IF(T21="","",SUM($T$2:T21))</f>
        <v/>
      </c>
      <c r="V21" s="10">
        <f>IFERROR(IF(T21="","",T21/'Dashboard'!$B$6),"")</f>
        <v/>
      </c>
      <c r="W21" s="4" t="n"/>
    </row>
    <row r="22">
      <c r="A22" s="32" t="n"/>
      <c r="B22" s="3" t="n"/>
      <c r="C22" s="4" t="n"/>
      <c r="D22" s="3" t="n"/>
      <c r="E22" s="4" t="n"/>
      <c r="F22" s="33" t="n"/>
      <c r="G22" s="6" t="n"/>
      <c r="H22" s="34">
        <f>IF(OR(F22="",G22=""),"",F22*(1-G22))</f>
        <v/>
      </c>
      <c r="I22" s="33" t="n"/>
      <c r="J22" s="33" t="n"/>
      <c r="K22" s="33" t="n"/>
      <c r="L22" s="33" t="n"/>
      <c r="M22" s="33" t="n"/>
      <c r="N22" s="33" t="n"/>
      <c r="O22" s="33" t="n"/>
      <c r="P22" s="33" t="n"/>
      <c r="Q22" s="33" t="n"/>
      <c r="R22" s="34">
        <f>IF(H22="","",H22)</f>
        <v/>
      </c>
      <c r="S22" s="34">
        <f>IF(COUNTA(I22:N22)=0,"",SUM(I22:N22))</f>
        <v/>
      </c>
      <c r="T22" s="34">
        <f>IF(R22="","",R22-SUM(S22,Q22,O22))</f>
        <v/>
      </c>
      <c r="U22" s="34">
        <f>IF(T22="","",SUM($T$2:T22))</f>
        <v/>
      </c>
      <c r="V22" s="8">
        <f>IFERROR(IF(T22="","",T22/'Dashboard'!$B$6),"")</f>
        <v/>
      </c>
      <c r="W22" s="4" t="n"/>
    </row>
    <row r="23">
      <c r="A23" s="32" t="n"/>
      <c r="B23" s="3" t="n"/>
      <c r="C23" s="4" t="n"/>
      <c r="D23" s="3" t="n"/>
      <c r="E23" s="4" t="n"/>
      <c r="F23" s="33" t="n"/>
      <c r="G23" s="6" t="n"/>
      <c r="H23" s="35">
        <f>IF(OR(F23="",G23=""),"",F23*(1-G23))</f>
        <v/>
      </c>
      <c r="I23" s="33" t="n"/>
      <c r="J23" s="33" t="n"/>
      <c r="K23" s="33" t="n"/>
      <c r="L23" s="33" t="n"/>
      <c r="M23" s="33" t="n"/>
      <c r="N23" s="33" t="n"/>
      <c r="O23" s="33" t="n"/>
      <c r="P23" s="33" t="n"/>
      <c r="Q23" s="33" t="n"/>
      <c r="R23" s="35">
        <f>IF(H23="","",H23)</f>
        <v/>
      </c>
      <c r="S23" s="35">
        <f>IF(COUNTA(I23:N23)=0,"",SUM(I23:N23))</f>
        <v/>
      </c>
      <c r="T23" s="35">
        <f>IF(R23="","",R23-SUM(S23,Q23,O23))</f>
        <v/>
      </c>
      <c r="U23" s="35">
        <f>IF(T23="","",SUM($T$2:T23))</f>
        <v/>
      </c>
      <c r="V23" s="10">
        <f>IFERROR(IF(T23="","",T23/'Dashboard'!$B$6),"")</f>
        <v/>
      </c>
      <c r="W23" s="4" t="n"/>
    </row>
    <row r="24">
      <c r="A24" s="32" t="n"/>
      <c r="B24" s="3" t="n"/>
      <c r="C24" s="4" t="n"/>
      <c r="D24" s="3" t="n"/>
      <c r="E24" s="4" t="n"/>
      <c r="F24" s="33" t="n"/>
      <c r="G24" s="6" t="n"/>
      <c r="H24" s="34">
        <f>IF(OR(F24="",G24=""),"",F24*(1-G24))</f>
        <v/>
      </c>
      <c r="I24" s="33" t="n"/>
      <c r="J24" s="33" t="n"/>
      <c r="K24" s="33" t="n"/>
      <c r="L24" s="33" t="n"/>
      <c r="M24" s="33" t="n"/>
      <c r="N24" s="33" t="n"/>
      <c r="O24" s="33" t="n"/>
      <c r="P24" s="33" t="n"/>
      <c r="Q24" s="33" t="n"/>
      <c r="R24" s="34">
        <f>IF(H24="","",H24)</f>
        <v/>
      </c>
      <c r="S24" s="34">
        <f>IF(COUNTA(I24:N24)=0,"",SUM(I24:N24))</f>
        <v/>
      </c>
      <c r="T24" s="34">
        <f>IF(R24="","",R24-SUM(S24,Q24,O24))</f>
        <v/>
      </c>
      <c r="U24" s="34">
        <f>IF(T24="","",SUM($T$2:T24))</f>
        <v/>
      </c>
      <c r="V24" s="8">
        <f>IFERROR(IF(T24="","",T24/'Dashboard'!$B$6),"")</f>
        <v/>
      </c>
      <c r="W24" s="4" t="n"/>
    </row>
    <row r="25">
      <c r="A25" s="32" t="n"/>
      <c r="B25" s="3" t="n"/>
      <c r="C25" s="4" t="n"/>
      <c r="D25" s="3" t="n"/>
      <c r="E25" s="4" t="n"/>
      <c r="F25" s="33" t="n"/>
      <c r="G25" s="6" t="n"/>
      <c r="H25" s="35">
        <f>IF(OR(F25="",G25=""),"",F25*(1-G25))</f>
        <v/>
      </c>
      <c r="I25" s="33" t="n"/>
      <c r="J25" s="33" t="n"/>
      <c r="K25" s="33" t="n"/>
      <c r="L25" s="33" t="n"/>
      <c r="M25" s="33" t="n"/>
      <c r="N25" s="33" t="n"/>
      <c r="O25" s="33" t="n"/>
      <c r="P25" s="33" t="n"/>
      <c r="Q25" s="33" t="n"/>
      <c r="R25" s="35">
        <f>IF(H25="","",H25)</f>
        <v/>
      </c>
      <c r="S25" s="35">
        <f>IF(COUNTA(I25:N25)=0,"",SUM(I25:N25))</f>
        <v/>
      </c>
      <c r="T25" s="35">
        <f>IF(R25="","",R25-SUM(S25,Q25,O25))</f>
        <v/>
      </c>
      <c r="U25" s="35">
        <f>IF(T25="","",SUM($T$2:T25))</f>
        <v/>
      </c>
      <c r="V25" s="10">
        <f>IFERROR(IF(T25="","",T25/'Dashboard'!$B$6),"")</f>
        <v/>
      </c>
      <c r="W25" s="4" t="n"/>
    </row>
    <row r="26">
      <c r="A26" s="32" t="n"/>
      <c r="B26" s="3" t="n"/>
      <c r="C26" s="4" t="n"/>
      <c r="D26" s="3" t="n"/>
      <c r="E26" s="4" t="n"/>
      <c r="F26" s="33" t="n"/>
      <c r="G26" s="6" t="n"/>
      <c r="H26" s="34">
        <f>IF(OR(F26="",G26=""),"",F26*(1-G26))</f>
        <v/>
      </c>
      <c r="I26" s="33" t="n"/>
      <c r="J26" s="33" t="n"/>
      <c r="K26" s="33" t="n"/>
      <c r="L26" s="33" t="n"/>
      <c r="M26" s="33" t="n"/>
      <c r="N26" s="33" t="n"/>
      <c r="O26" s="33" t="n"/>
      <c r="P26" s="33" t="n"/>
      <c r="Q26" s="33" t="n"/>
      <c r="R26" s="34">
        <f>IF(H26="","",H26)</f>
        <v/>
      </c>
      <c r="S26" s="34">
        <f>IF(COUNTA(I26:N26)=0,"",SUM(I26:N26))</f>
        <v/>
      </c>
      <c r="T26" s="34">
        <f>IF(R26="","",R26-SUM(S26,Q26,O26))</f>
        <v/>
      </c>
      <c r="U26" s="34">
        <f>IF(T26="","",SUM($T$2:T26))</f>
        <v/>
      </c>
      <c r="V26" s="8">
        <f>IFERROR(IF(T26="","",T26/'Dashboard'!$B$6),"")</f>
        <v/>
      </c>
      <c r="W26" s="4" t="n"/>
    </row>
    <row r="27">
      <c r="A27" s="32" t="n"/>
      <c r="B27" s="3" t="n"/>
      <c r="C27" s="4" t="n"/>
      <c r="D27" s="3" t="n"/>
      <c r="E27" s="4" t="n"/>
      <c r="F27" s="33" t="n"/>
      <c r="G27" s="6" t="n"/>
      <c r="H27" s="35">
        <f>IF(OR(F27="",G27=""),"",F27*(1-G27))</f>
        <v/>
      </c>
      <c r="I27" s="33" t="n"/>
      <c r="J27" s="33" t="n"/>
      <c r="K27" s="33" t="n"/>
      <c r="L27" s="33" t="n"/>
      <c r="M27" s="33" t="n"/>
      <c r="N27" s="33" t="n"/>
      <c r="O27" s="33" t="n"/>
      <c r="P27" s="33" t="n"/>
      <c r="Q27" s="33" t="n"/>
      <c r="R27" s="35">
        <f>IF(H27="","",H27)</f>
        <v/>
      </c>
      <c r="S27" s="35">
        <f>IF(COUNTA(I27:N27)=0,"",SUM(I27:N27))</f>
        <v/>
      </c>
      <c r="T27" s="35">
        <f>IF(R27="","",R27-SUM(S27,Q27,O27))</f>
        <v/>
      </c>
      <c r="U27" s="35">
        <f>IF(T27="","",SUM($T$2:T27))</f>
        <v/>
      </c>
      <c r="V27" s="10">
        <f>IFERROR(IF(T27="","",T27/'Dashboard'!$B$6),"")</f>
        <v/>
      </c>
      <c r="W27" s="4" t="n"/>
    </row>
    <row r="28">
      <c r="A28" s="32" t="n"/>
      <c r="B28" s="3" t="n"/>
      <c r="C28" s="4" t="n"/>
      <c r="D28" s="3" t="n"/>
      <c r="E28" s="4" t="n"/>
      <c r="F28" s="33" t="n"/>
      <c r="G28" s="6" t="n"/>
      <c r="H28" s="34">
        <f>IF(OR(F28="",G28=""),"",F28*(1-G28))</f>
        <v/>
      </c>
      <c r="I28" s="33" t="n"/>
      <c r="J28" s="33" t="n"/>
      <c r="K28" s="33" t="n"/>
      <c r="L28" s="33" t="n"/>
      <c r="M28" s="33" t="n"/>
      <c r="N28" s="33" t="n"/>
      <c r="O28" s="33" t="n"/>
      <c r="P28" s="33" t="n"/>
      <c r="Q28" s="33" t="n"/>
      <c r="R28" s="34">
        <f>IF(H28="","",H28)</f>
        <v/>
      </c>
      <c r="S28" s="34">
        <f>IF(COUNTA(I28:N28)=0,"",SUM(I28:N28))</f>
        <v/>
      </c>
      <c r="T28" s="34">
        <f>IF(R28="","",R28-SUM(S28,Q28,O28))</f>
        <v/>
      </c>
      <c r="U28" s="34">
        <f>IF(T28="","",SUM($T$2:T28))</f>
        <v/>
      </c>
      <c r="V28" s="8">
        <f>IFERROR(IF(T28="","",T28/'Dashboard'!$B$6),"")</f>
        <v/>
      </c>
      <c r="W28" s="4" t="n"/>
    </row>
    <row r="29">
      <c r="A29" s="32" t="n"/>
      <c r="B29" s="3" t="n"/>
      <c r="C29" s="4" t="n"/>
      <c r="D29" s="3" t="n"/>
      <c r="E29" s="4" t="n"/>
      <c r="F29" s="33" t="n"/>
      <c r="G29" s="6" t="n"/>
      <c r="H29" s="35">
        <f>IF(OR(F29="",G29=""),"",F29*(1-G29))</f>
        <v/>
      </c>
      <c r="I29" s="33" t="n"/>
      <c r="J29" s="33" t="n"/>
      <c r="K29" s="33" t="n"/>
      <c r="L29" s="33" t="n"/>
      <c r="M29" s="33" t="n"/>
      <c r="N29" s="33" t="n"/>
      <c r="O29" s="33" t="n"/>
      <c r="P29" s="33" t="n"/>
      <c r="Q29" s="33" t="n"/>
      <c r="R29" s="35">
        <f>IF(H29="","",H29)</f>
        <v/>
      </c>
      <c r="S29" s="35">
        <f>IF(COUNTA(I29:N29)=0,"",SUM(I29:N29))</f>
        <v/>
      </c>
      <c r="T29" s="35">
        <f>IF(R29="","",R29-SUM(S29,Q29,O29))</f>
        <v/>
      </c>
      <c r="U29" s="35">
        <f>IF(T29="","",SUM($T$2:T29))</f>
        <v/>
      </c>
      <c r="V29" s="10">
        <f>IFERROR(IF(T29="","",T29/'Dashboard'!$B$6),"")</f>
        <v/>
      </c>
      <c r="W29" s="4" t="n"/>
    </row>
    <row r="30">
      <c r="A30" s="32" t="n"/>
      <c r="B30" s="3" t="n"/>
      <c r="C30" s="4" t="n"/>
      <c r="D30" s="3" t="n"/>
      <c r="E30" s="4" t="n"/>
      <c r="F30" s="33" t="n"/>
      <c r="G30" s="6" t="n"/>
      <c r="H30" s="34">
        <f>IF(OR(F30="",G30=""),"",F30*(1-G30))</f>
        <v/>
      </c>
      <c r="I30" s="33" t="n"/>
      <c r="J30" s="33" t="n"/>
      <c r="K30" s="33" t="n"/>
      <c r="L30" s="33" t="n"/>
      <c r="M30" s="33" t="n"/>
      <c r="N30" s="33" t="n"/>
      <c r="O30" s="33" t="n"/>
      <c r="P30" s="33" t="n"/>
      <c r="Q30" s="33" t="n"/>
      <c r="R30" s="34">
        <f>IF(H30="","",H30)</f>
        <v/>
      </c>
      <c r="S30" s="34">
        <f>IF(COUNTA(I30:N30)=0,"",SUM(I30:N30))</f>
        <v/>
      </c>
      <c r="T30" s="34">
        <f>IF(R30="","",R30-SUM(S30,Q30,O30))</f>
        <v/>
      </c>
      <c r="U30" s="34">
        <f>IF(T30="","",SUM($T$2:T30))</f>
        <v/>
      </c>
      <c r="V30" s="8">
        <f>IFERROR(IF(T30="","",T30/'Dashboard'!$B$6),"")</f>
        <v/>
      </c>
      <c r="W30" s="4" t="n"/>
    </row>
    <row r="31">
      <c r="A31" s="32" t="n"/>
      <c r="B31" s="3" t="n"/>
      <c r="C31" s="4" t="n"/>
      <c r="D31" s="3" t="n"/>
      <c r="E31" s="4" t="n"/>
      <c r="F31" s="33" t="n"/>
      <c r="G31" s="6" t="n"/>
      <c r="H31" s="35">
        <f>IF(OR(F31="",G31=""),"",F31*(1-G31))</f>
        <v/>
      </c>
      <c r="I31" s="33" t="n"/>
      <c r="J31" s="33" t="n"/>
      <c r="K31" s="33" t="n"/>
      <c r="L31" s="33" t="n"/>
      <c r="M31" s="33" t="n"/>
      <c r="N31" s="33" t="n"/>
      <c r="O31" s="33" t="n"/>
      <c r="P31" s="33" t="n"/>
      <c r="Q31" s="33" t="n"/>
      <c r="R31" s="35">
        <f>IF(H31="","",H31)</f>
        <v/>
      </c>
      <c r="S31" s="35">
        <f>IF(COUNTA(I31:N31)=0,"",SUM(I31:N31))</f>
        <v/>
      </c>
      <c r="T31" s="35">
        <f>IF(R31="","",R31-SUM(S31,Q31,O31))</f>
        <v/>
      </c>
      <c r="U31" s="35">
        <f>IF(T31="","",SUM($T$2:T31))</f>
        <v/>
      </c>
      <c r="V31" s="10">
        <f>IFERROR(IF(T31="","",T31/'Dashboard'!$B$6),"")</f>
        <v/>
      </c>
      <c r="W31" s="4" t="n"/>
    </row>
    <row r="32">
      <c r="A32" s="32" t="n"/>
      <c r="B32" s="3" t="n"/>
      <c r="C32" s="4" t="n"/>
      <c r="D32" s="3" t="n"/>
      <c r="E32" s="4" t="n"/>
      <c r="F32" s="33" t="n"/>
      <c r="G32" s="6" t="n"/>
      <c r="H32" s="34">
        <f>IF(OR(F32="",G32=""),"",F32*(1-G32))</f>
        <v/>
      </c>
      <c r="I32" s="33" t="n"/>
      <c r="J32" s="33" t="n"/>
      <c r="K32" s="33" t="n"/>
      <c r="L32" s="33" t="n"/>
      <c r="M32" s="33" t="n"/>
      <c r="N32" s="33" t="n"/>
      <c r="O32" s="33" t="n"/>
      <c r="P32" s="33" t="n"/>
      <c r="Q32" s="33" t="n"/>
      <c r="R32" s="34">
        <f>IF(H32="","",H32)</f>
        <v/>
      </c>
      <c r="S32" s="34">
        <f>IF(COUNTA(I32:N32)=0,"",SUM(I32:N32))</f>
        <v/>
      </c>
      <c r="T32" s="34">
        <f>IF(R32="","",R32-SUM(S32,Q32,O32))</f>
        <v/>
      </c>
      <c r="U32" s="34">
        <f>IF(T32="","",SUM($T$2:T32))</f>
        <v/>
      </c>
      <c r="V32" s="8">
        <f>IFERROR(IF(T32="","",T32/'Dashboard'!$B$6),"")</f>
        <v/>
      </c>
      <c r="W32" s="4" t="n"/>
    </row>
    <row r="33">
      <c r="A33" s="32" t="n"/>
      <c r="B33" s="3" t="n"/>
      <c r="C33" s="4" t="n"/>
      <c r="D33" s="3" t="n"/>
      <c r="E33" s="4" t="n"/>
      <c r="F33" s="33" t="n"/>
      <c r="G33" s="6" t="n"/>
      <c r="H33" s="35">
        <f>IF(OR(F33="",G33=""),"",F33*(1-G33))</f>
        <v/>
      </c>
      <c r="I33" s="33" t="n"/>
      <c r="J33" s="33" t="n"/>
      <c r="K33" s="33" t="n"/>
      <c r="L33" s="33" t="n"/>
      <c r="M33" s="33" t="n"/>
      <c r="N33" s="33" t="n"/>
      <c r="O33" s="33" t="n"/>
      <c r="P33" s="33" t="n"/>
      <c r="Q33" s="33" t="n"/>
      <c r="R33" s="35">
        <f>IF(H33="","",H33)</f>
        <v/>
      </c>
      <c r="S33" s="35">
        <f>IF(COUNTA(I33:N33)=0,"",SUM(I33:N33))</f>
        <v/>
      </c>
      <c r="T33" s="35">
        <f>IF(R33="","",R33-SUM(S33,Q33,O33))</f>
        <v/>
      </c>
      <c r="U33" s="35">
        <f>IF(T33="","",SUM($T$2:T33))</f>
        <v/>
      </c>
      <c r="V33" s="10">
        <f>IFERROR(IF(T33="","",T33/'Dashboard'!$B$6),"")</f>
        <v/>
      </c>
      <c r="W33" s="4" t="n"/>
    </row>
    <row r="34">
      <c r="A34" s="32" t="n"/>
      <c r="B34" s="3" t="n"/>
      <c r="C34" s="4" t="n"/>
      <c r="D34" s="3" t="n"/>
      <c r="E34" s="4" t="n"/>
      <c r="F34" s="33" t="n"/>
      <c r="G34" s="6" t="n"/>
      <c r="H34" s="34">
        <f>IF(OR(F34="",G34=""),"",F34*(1-G34))</f>
        <v/>
      </c>
      <c r="I34" s="33" t="n"/>
      <c r="J34" s="33" t="n"/>
      <c r="K34" s="33" t="n"/>
      <c r="L34" s="33" t="n"/>
      <c r="M34" s="33" t="n"/>
      <c r="N34" s="33" t="n"/>
      <c r="O34" s="33" t="n"/>
      <c r="P34" s="33" t="n"/>
      <c r="Q34" s="33" t="n"/>
      <c r="R34" s="34">
        <f>IF(H34="","",H34)</f>
        <v/>
      </c>
      <c r="S34" s="34">
        <f>IF(COUNTA(I34:N34)=0,"",SUM(I34:N34))</f>
        <v/>
      </c>
      <c r="T34" s="34">
        <f>IF(R34="","",R34-SUM(S34,Q34,O34))</f>
        <v/>
      </c>
      <c r="U34" s="34">
        <f>IF(T34="","",SUM($T$2:T34))</f>
        <v/>
      </c>
      <c r="V34" s="8">
        <f>IFERROR(IF(T34="","",T34/'Dashboard'!$B$6),"")</f>
        <v/>
      </c>
      <c r="W34" s="4" t="n"/>
    </row>
    <row r="35">
      <c r="A35" s="32" t="n"/>
      <c r="B35" s="3" t="n"/>
      <c r="C35" s="4" t="n"/>
      <c r="D35" s="3" t="n"/>
      <c r="E35" s="4" t="n"/>
      <c r="F35" s="33" t="n"/>
      <c r="G35" s="6" t="n"/>
      <c r="H35" s="35">
        <f>IF(OR(F35="",G35=""),"",F35*(1-G35))</f>
        <v/>
      </c>
      <c r="I35" s="33" t="n"/>
      <c r="J35" s="33" t="n"/>
      <c r="K35" s="33" t="n"/>
      <c r="L35" s="33" t="n"/>
      <c r="M35" s="33" t="n"/>
      <c r="N35" s="33" t="n"/>
      <c r="O35" s="33" t="n"/>
      <c r="P35" s="33" t="n"/>
      <c r="Q35" s="33" t="n"/>
      <c r="R35" s="35">
        <f>IF(H35="","",H35)</f>
        <v/>
      </c>
      <c r="S35" s="35">
        <f>IF(COUNTA(I35:N35)=0,"",SUM(I35:N35))</f>
        <v/>
      </c>
      <c r="T35" s="35">
        <f>IF(R35="","",R35-SUM(S35,Q35,O35))</f>
        <v/>
      </c>
      <c r="U35" s="35">
        <f>IF(T35="","",SUM($T$2:T35))</f>
        <v/>
      </c>
      <c r="V35" s="10">
        <f>IFERROR(IF(T35="","",T35/'Dashboard'!$B$6),"")</f>
        <v/>
      </c>
      <c r="W35" s="4" t="n"/>
    </row>
    <row r="36">
      <c r="A36" s="32" t="n"/>
      <c r="B36" s="3" t="n"/>
      <c r="C36" s="4" t="n"/>
      <c r="D36" s="3" t="n"/>
      <c r="E36" s="4" t="n"/>
      <c r="F36" s="33" t="n"/>
      <c r="G36" s="6" t="n"/>
      <c r="H36" s="34">
        <f>IF(OR(F36="",G36=""),"",F36*(1-G36))</f>
        <v/>
      </c>
      <c r="I36" s="33" t="n"/>
      <c r="J36" s="33" t="n"/>
      <c r="K36" s="33" t="n"/>
      <c r="L36" s="33" t="n"/>
      <c r="M36" s="33" t="n"/>
      <c r="N36" s="33" t="n"/>
      <c r="O36" s="33" t="n"/>
      <c r="P36" s="33" t="n"/>
      <c r="Q36" s="33" t="n"/>
      <c r="R36" s="34">
        <f>IF(H36="","",H36)</f>
        <v/>
      </c>
      <c r="S36" s="34">
        <f>IF(COUNTA(I36:N36)=0,"",SUM(I36:N36))</f>
        <v/>
      </c>
      <c r="T36" s="34">
        <f>IF(R36="","",R36-SUM(S36,Q36,O36))</f>
        <v/>
      </c>
      <c r="U36" s="34">
        <f>IF(T36="","",SUM($T$2:T36))</f>
        <v/>
      </c>
      <c r="V36" s="8">
        <f>IFERROR(IF(T36="","",T36/'Dashboard'!$B$6),"")</f>
        <v/>
      </c>
      <c r="W36" s="4" t="n"/>
    </row>
    <row r="37">
      <c r="A37" s="32" t="n"/>
      <c r="B37" s="3" t="n"/>
      <c r="C37" s="4" t="n"/>
      <c r="D37" s="3" t="n"/>
      <c r="E37" s="4" t="n"/>
      <c r="F37" s="33" t="n"/>
      <c r="G37" s="6" t="n"/>
      <c r="H37" s="35">
        <f>IF(OR(F37="",G37=""),"",F37*(1-G37))</f>
        <v/>
      </c>
      <c r="I37" s="33" t="n"/>
      <c r="J37" s="33" t="n"/>
      <c r="K37" s="33" t="n"/>
      <c r="L37" s="33" t="n"/>
      <c r="M37" s="33" t="n"/>
      <c r="N37" s="33" t="n"/>
      <c r="O37" s="33" t="n"/>
      <c r="P37" s="33" t="n"/>
      <c r="Q37" s="33" t="n"/>
      <c r="R37" s="35">
        <f>IF(H37="","",H37)</f>
        <v/>
      </c>
      <c r="S37" s="35">
        <f>IF(COUNTA(I37:N37)=0,"",SUM(I37:N37))</f>
        <v/>
      </c>
      <c r="T37" s="35">
        <f>IF(R37="","",R37-SUM(S37,Q37,O37))</f>
        <v/>
      </c>
      <c r="U37" s="35">
        <f>IF(T37="","",SUM($T$2:T37))</f>
        <v/>
      </c>
      <c r="V37" s="10">
        <f>IFERROR(IF(T37="","",T37/'Dashboard'!$B$6),"")</f>
        <v/>
      </c>
      <c r="W37" s="4" t="n"/>
    </row>
    <row r="38">
      <c r="A38" s="32" t="n"/>
      <c r="B38" s="3" t="n"/>
      <c r="C38" s="4" t="n"/>
      <c r="D38" s="3" t="n"/>
      <c r="E38" s="4" t="n"/>
      <c r="F38" s="33" t="n"/>
      <c r="G38" s="6" t="n"/>
      <c r="H38" s="34">
        <f>IF(OR(F38="",G38=""),"",F38*(1-G38))</f>
        <v/>
      </c>
      <c r="I38" s="33" t="n"/>
      <c r="J38" s="33" t="n"/>
      <c r="K38" s="33" t="n"/>
      <c r="L38" s="33" t="n"/>
      <c r="M38" s="33" t="n"/>
      <c r="N38" s="33" t="n"/>
      <c r="O38" s="33" t="n"/>
      <c r="P38" s="33" t="n"/>
      <c r="Q38" s="33" t="n"/>
      <c r="R38" s="34">
        <f>IF(H38="","",H38)</f>
        <v/>
      </c>
      <c r="S38" s="34">
        <f>IF(COUNTA(I38:N38)=0,"",SUM(I38:N38))</f>
        <v/>
      </c>
      <c r="T38" s="34">
        <f>IF(R38="","",R38-SUM(S38,Q38,O38))</f>
        <v/>
      </c>
      <c r="U38" s="34">
        <f>IF(T38="","",SUM($T$2:T38))</f>
        <v/>
      </c>
      <c r="V38" s="8">
        <f>IFERROR(IF(T38="","",T38/'Dashboard'!$B$6),"")</f>
        <v/>
      </c>
      <c r="W38" s="4" t="n"/>
    </row>
    <row r="39">
      <c r="A39" s="32" t="n"/>
      <c r="B39" s="3" t="n"/>
      <c r="C39" s="4" t="n"/>
      <c r="D39" s="3" t="n"/>
      <c r="E39" s="4" t="n"/>
      <c r="F39" s="33" t="n"/>
      <c r="G39" s="6" t="n"/>
      <c r="H39" s="35">
        <f>IF(OR(F39="",G39=""),"",F39*(1-G39))</f>
        <v/>
      </c>
      <c r="I39" s="33" t="n"/>
      <c r="J39" s="33" t="n"/>
      <c r="K39" s="33" t="n"/>
      <c r="L39" s="33" t="n"/>
      <c r="M39" s="33" t="n"/>
      <c r="N39" s="33" t="n"/>
      <c r="O39" s="33" t="n"/>
      <c r="P39" s="33" t="n"/>
      <c r="Q39" s="33" t="n"/>
      <c r="R39" s="35">
        <f>IF(H39="","",H39)</f>
        <v/>
      </c>
      <c r="S39" s="35">
        <f>IF(COUNTA(I39:N39)=0,"",SUM(I39:N39))</f>
        <v/>
      </c>
      <c r="T39" s="35">
        <f>IF(R39="","",R39-SUM(S39,Q39,O39))</f>
        <v/>
      </c>
      <c r="U39" s="35">
        <f>IF(T39="","",SUM($T$2:T39))</f>
        <v/>
      </c>
      <c r="V39" s="10">
        <f>IFERROR(IF(T39="","",T39/'Dashboard'!$B$6),"")</f>
        <v/>
      </c>
      <c r="W39" s="4" t="n"/>
    </row>
    <row r="40">
      <c r="A40" s="32" t="n"/>
      <c r="B40" s="3" t="n"/>
      <c r="C40" s="4" t="n"/>
      <c r="D40" s="3" t="n"/>
      <c r="E40" s="4" t="n"/>
      <c r="F40" s="33" t="n"/>
      <c r="G40" s="6" t="n"/>
      <c r="H40" s="34">
        <f>IF(OR(F40="",G40=""),"",F40*(1-G40))</f>
        <v/>
      </c>
      <c r="I40" s="33" t="n"/>
      <c r="J40" s="33" t="n"/>
      <c r="K40" s="33" t="n"/>
      <c r="L40" s="33" t="n"/>
      <c r="M40" s="33" t="n"/>
      <c r="N40" s="33" t="n"/>
      <c r="O40" s="33" t="n"/>
      <c r="P40" s="33" t="n"/>
      <c r="Q40" s="33" t="n"/>
      <c r="R40" s="34">
        <f>IF(H40="","",H40)</f>
        <v/>
      </c>
      <c r="S40" s="34">
        <f>IF(COUNTA(I40:N40)=0,"",SUM(I40:N40))</f>
        <v/>
      </c>
      <c r="T40" s="34">
        <f>IF(R40="","",R40-SUM(S40,Q40,O40))</f>
        <v/>
      </c>
      <c r="U40" s="34">
        <f>IF(T40="","",SUM($T$2:T40))</f>
        <v/>
      </c>
      <c r="V40" s="8">
        <f>IFERROR(IF(T40="","",T40/'Dashboard'!$B$6),"")</f>
        <v/>
      </c>
      <c r="W40" s="4" t="n"/>
    </row>
    <row r="41">
      <c r="A41" s="32" t="n"/>
      <c r="B41" s="3" t="n"/>
      <c r="C41" s="4" t="n"/>
      <c r="D41" s="3" t="n"/>
      <c r="E41" s="4" t="n"/>
      <c r="F41" s="33" t="n"/>
      <c r="G41" s="6" t="n"/>
      <c r="H41" s="35">
        <f>IF(OR(F41="",G41=""),"",F41*(1-G41))</f>
        <v/>
      </c>
      <c r="I41" s="33" t="n"/>
      <c r="J41" s="33" t="n"/>
      <c r="K41" s="33" t="n"/>
      <c r="L41" s="33" t="n"/>
      <c r="M41" s="33" t="n"/>
      <c r="N41" s="33" t="n"/>
      <c r="O41" s="33" t="n"/>
      <c r="P41" s="33" t="n"/>
      <c r="Q41" s="33" t="n"/>
      <c r="R41" s="35">
        <f>IF(H41="","",H41)</f>
        <v/>
      </c>
      <c r="S41" s="35">
        <f>IF(COUNTA(I41:N41)=0,"",SUM(I41:N41))</f>
        <v/>
      </c>
      <c r="T41" s="35">
        <f>IF(R41="","",R41-SUM(S41,Q41,O41))</f>
        <v/>
      </c>
      <c r="U41" s="35">
        <f>IF(T41="","",SUM($T$2:T41))</f>
        <v/>
      </c>
      <c r="V41" s="10">
        <f>IFERROR(IF(T41="","",T41/'Dashboard'!$B$6),"")</f>
        <v/>
      </c>
      <c r="W41" s="4" t="n"/>
    </row>
    <row r="42">
      <c r="A42" s="32" t="n"/>
      <c r="B42" s="3" t="n"/>
      <c r="C42" s="4" t="n"/>
      <c r="D42" s="3" t="n"/>
      <c r="E42" s="4" t="n"/>
      <c r="F42" s="33" t="n"/>
      <c r="G42" s="6" t="n"/>
      <c r="H42" s="34">
        <f>IF(OR(F42="",G42=""),"",F42*(1-G42))</f>
        <v/>
      </c>
      <c r="I42" s="33" t="n"/>
      <c r="J42" s="33" t="n"/>
      <c r="K42" s="33" t="n"/>
      <c r="L42" s="33" t="n"/>
      <c r="M42" s="33" t="n"/>
      <c r="N42" s="33" t="n"/>
      <c r="O42" s="33" t="n"/>
      <c r="P42" s="33" t="n"/>
      <c r="Q42" s="33" t="n"/>
      <c r="R42" s="34">
        <f>IF(H42="","",H42)</f>
        <v/>
      </c>
      <c r="S42" s="34">
        <f>IF(COUNTA(I42:N42)=0,"",SUM(I42:N42))</f>
        <v/>
      </c>
      <c r="T42" s="34">
        <f>IF(R42="","",R42-SUM(S42,Q42,O42))</f>
        <v/>
      </c>
      <c r="U42" s="34">
        <f>IF(T42="","",SUM($T$2:T42))</f>
        <v/>
      </c>
      <c r="V42" s="8">
        <f>IFERROR(IF(T42="","",T42/'Dashboard'!$B$6),"")</f>
        <v/>
      </c>
      <c r="W42" s="4" t="n"/>
    </row>
    <row r="43">
      <c r="A43" s="32" t="n"/>
      <c r="B43" s="3" t="n"/>
      <c r="C43" s="4" t="n"/>
      <c r="D43" s="3" t="n"/>
      <c r="E43" s="4" t="n"/>
      <c r="F43" s="33" t="n"/>
      <c r="G43" s="6" t="n"/>
      <c r="H43" s="35">
        <f>IF(OR(F43="",G43=""),"",F43*(1-G43))</f>
        <v/>
      </c>
      <c r="I43" s="33" t="n"/>
      <c r="J43" s="33" t="n"/>
      <c r="K43" s="33" t="n"/>
      <c r="L43" s="33" t="n"/>
      <c r="M43" s="33" t="n"/>
      <c r="N43" s="33" t="n"/>
      <c r="O43" s="33" t="n"/>
      <c r="P43" s="33" t="n"/>
      <c r="Q43" s="33" t="n"/>
      <c r="R43" s="35">
        <f>IF(H43="","",H43)</f>
        <v/>
      </c>
      <c r="S43" s="35">
        <f>IF(COUNTA(I43:N43)=0,"",SUM(I43:N43))</f>
        <v/>
      </c>
      <c r="T43" s="35">
        <f>IF(R43="","",R43-SUM(S43,Q43,O43))</f>
        <v/>
      </c>
      <c r="U43" s="35">
        <f>IF(T43="","",SUM($T$2:T43))</f>
        <v/>
      </c>
      <c r="V43" s="10">
        <f>IFERROR(IF(T43="","",T43/'Dashboard'!$B$6),"")</f>
        <v/>
      </c>
      <c r="W43" s="4" t="n"/>
    </row>
    <row r="44">
      <c r="A44" s="32" t="n"/>
      <c r="B44" s="3" t="n"/>
      <c r="C44" s="4" t="n"/>
      <c r="D44" s="3" t="n"/>
      <c r="E44" s="4" t="n"/>
      <c r="F44" s="33" t="n"/>
      <c r="G44" s="6" t="n"/>
      <c r="H44" s="34">
        <f>IF(OR(F44="",G44=""),"",F44*(1-G44))</f>
        <v/>
      </c>
      <c r="I44" s="33" t="n"/>
      <c r="J44" s="33" t="n"/>
      <c r="K44" s="33" t="n"/>
      <c r="L44" s="33" t="n"/>
      <c r="M44" s="33" t="n"/>
      <c r="N44" s="33" t="n"/>
      <c r="O44" s="33" t="n"/>
      <c r="P44" s="33" t="n"/>
      <c r="Q44" s="33" t="n"/>
      <c r="R44" s="34">
        <f>IF(H44="","",H44)</f>
        <v/>
      </c>
      <c r="S44" s="34">
        <f>IF(COUNTA(I44:N44)=0,"",SUM(I44:N44))</f>
        <v/>
      </c>
      <c r="T44" s="34">
        <f>IF(R44="","",R44-SUM(S44,Q44,O44))</f>
        <v/>
      </c>
      <c r="U44" s="34">
        <f>IF(T44="","",SUM($T$2:T44))</f>
        <v/>
      </c>
      <c r="V44" s="8">
        <f>IFERROR(IF(T44="","",T44/'Dashboard'!$B$6),"")</f>
        <v/>
      </c>
      <c r="W44" s="4" t="n"/>
    </row>
    <row r="45">
      <c r="A45" s="32" t="n"/>
      <c r="B45" s="3" t="n"/>
      <c r="C45" s="4" t="n"/>
      <c r="D45" s="3" t="n"/>
      <c r="E45" s="4" t="n"/>
      <c r="F45" s="33" t="n"/>
      <c r="G45" s="6" t="n"/>
      <c r="H45" s="35">
        <f>IF(OR(F45="",G45=""),"",F45*(1-G45))</f>
        <v/>
      </c>
      <c r="I45" s="33" t="n"/>
      <c r="J45" s="33" t="n"/>
      <c r="K45" s="33" t="n"/>
      <c r="L45" s="33" t="n"/>
      <c r="M45" s="33" t="n"/>
      <c r="N45" s="33" t="n"/>
      <c r="O45" s="33" t="n"/>
      <c r="P45" s="33" t="n"/>
      <c r="Q45" s="33" t="n"/>
      <c r="R45" s="35">
        <f>IF(H45="","",H45)</f>
        <v/>
      </c>
      <c r="S45" s="35">
        <f>IF(COUNTA(I45:N45)=0,"",SUM(I45:N45))</f>
        <v/>
      </c>
      <c r="T45" s="35">
        <f>IF(R45="","",R45-SUM(S45,Q45,O45))</f>
        <v/>
      </c>
      <c r="U45" s="35">
        <f>IF(T45="","",SUM($T$2:T45))</f>
        <v/>
      </c>
      <c r="V45" s="10">
        <f>IFERROR(IF(T45="","",T45/'Dashboard'!$B$6),"")</f>
        <v/>
      </c>
      <c r="W45" s="4" t="n"/>
    </row>
    <row r="46">
      <c r="A46" s="32" t="n"/>
      <c r="B46" s="3" t="n"/>
      <c r="C46" s="4" t="n"/>
      <c r="D46" s="3" t="n"/>
      <c r="E46" s="4" t="n"/>
      <c r="F46" s="33" t="n"/>
      <c r="G46" s="6" t="n"/>
      <c r="H46" s="34">
        <f>IF(OR(F46="",G46=""),"",F46*(1-G46))</f>
        <v/>
      </c>
      <c r="I46" s="33" t="n"/>
      <c r="J46" s="33" t="n"/>
      <c r="K46" s="33" t="n"/>
      <c r="L46" s="33" t="n"/>
      <c r="M46" s="33" t="n"/>
      <c r="N46" s="33" t="n"/>
      <c r="O46" s="33" t="n"/>
      <c r="P46" s="33" t="n"/>
      <c r="Q46" s="33" t="n"/>
      <c r="R46" s="34">
        <f>IF(H46="","",H46)</f>
        <v/>
      </c>
      <c r="S46" s="34">
        <f>IF(COUNTA(I46:N46)=0,"",SUM(I46:N46))</f>
        <v/>
      </c>
      <c r="T46" s="34">
        <f>IF(R46="","",R46-SUM(S46,Q46,O46))</f>
        <v/>
      </c>
      <c r="U46" s="34">
        <f>IF(T46="","",SUM($T$2:T46))</f>
        <v/>
      </c>
      <c r="V46" s="8">
        <f>IFERROR(IF(T46="","",T46/'Dashboard'!$B$6),"")</f>
        <v/>
      </c>
      <c r="W46" s="4" t="n"/>
    </row>
    <row r="47">
      <c r="A47" s="32" t="n"/>
      <c r="B47" s="3" t="n"/>
      <c r="C47" s="4" t="n"/>
      <c r="D47" s="3" t="n"/>
      <c r="E47" s="4" t="n"/>
      <c r="F47" s="33" t="n"/>
      <c r="G47" s="6" t="n"/>
      <c r="H47" s="35">
        <f>IF(OR(F47="",G47=""),"",F47*(1-G47))</f>
        <v/>
      </c>
      <c r="I47" s="33" t="n"/>
      <c r="J47" s="33" t="n"/>
      <c r="K47" s="33" t="n"/>
      <c r="L47" s="33" t="n"/>
      <c r="M47" s="33" t="n"/>
      <c r="N47" s="33" t="n"/>
      <c r="O47" s="33" t="n"/>
      <c r="P47" s="33" t="n"/>
      <c r="Q47" s="33" t="n"/>
      <c r="R47" s="35">
        <f>IF(H47="","",H47)</f>
        <v/>
      </c>
      <c r="S47" s="35">
        <f>IF(COUNTA(I47:N47)=0,"",SUM(I47:N47))</f>
        <v/>
      </c>
      <c r="T47" s="35">
        <f>IF(R47="","",R47-SUM(S47,Q47,O47))</f>
        <v/>
      </c>
      <c r="U47" s="35">
        <f>IF(T47="","",SUM($T$2:T47))</f>
        <v/>
      </c>
      <c r="V47" s="10">
        <f>IFERROR(IF(T47="","",T47/'Dashboard'!$B$6),"")</f>
        <v/>
      </c>
      <c r="W47" s="4" t="n"/>
    </row>
    <row r="48">
      <c r="A48" s="32" t="n"/>
      <c r="B48" s="3" t="n"/>
      <c r="C48" s="4" t="n"/>
      <c r="D48" s="3" t="n"/>
      <c r="E48" s="4" t="n"/>
      <c r="F48" s="33" t="n"/>
      <c r="G48" s="6" t="n"/>
      <c r="H48" s="34">
        <f>IF(OR(F48="",G48=""),"",F48*(1-G48))</f>
        <v/>
      </c>
      <c r="I48" s="33" t="n"/>
      <c r="J48" s="33" t="n"/>
      <c r="K48" s="33" t="n"/>
      <c r="L48" s="33" t="n"/>
      <c r="M48" s="33" t="n"/>
      <c r="N48" s="33" t="n"/>
      <c r="O48" s="33" t="n"/>
      <c r="P48" s="33" t="n"/>
      <c r="Q48" s="33" t="n"/>
      <c r="R48" s="34">
        <f>IF(H48="","",H48)</f>
        <v/>
      </c>
      <c r="S48" s="34">
        <f>IF(COUNTA(I48:N48)=0,"",SUM(I48:N48))</f>
        <v/>
      </c>
      <c r="T48" s="34">
        <f>IF(R48="","",R48-SUM(S48,Q48,O48))</f>
        <v/>
      </c>
      <c r="U48" s="34">
        <f>IF(T48="","",SUM($T$2:T48))</f>
        <v/>
      </c>
      <c r="V48" s="8">
        <f>IFERROR(IF(T48="","",T48/'Dashboard'!$B$6),"")</f>
        <v/>
      </c>
      <c r="W48" s="4" t="n"/>
    </row>
    <row r="49">
      <c r="A49" s="32" t="n"/>
      <c r="B49" s="3" t="n"/>
      <c r="C49" s="4" t="n"/>
      <c r="D49" s="3" t="n"/>
      <c r="E49" s="4" t="n"/>
      <c r="F49" s="33" t="n"/>
      <c r="G49" s="6" t="n"/>
      <c r="H49" s="35">
        <f>IF(OR(F49="",G49=""),"",F49*(1-G49))</f>
        <v/>
      </c>
      <c r="I49" s="33" t="n"/>
      <c r="J49" s="33" t="n"/>
      <c r="K49" s="33" t="n"/>
      <c r="L49" s="33" t="n"/>
      <c r="M49" s="33" t="n"/>
      <c r="N49" s="33" t="n"/>
      <c r="O49" s="33" t="n"/>
      <c r="P49" s="33" t="n"/>
      <c r="Q49" s="33" t="n"/>
      <c r="R49" s="35">
        <f>IF(H49="","",H49)</f>
        <v/>
      </c>
      <c r="S49" s="35">
        <f>IF(COUNTA(I49:N49)=0,"",SUM(I49:N49))</f>
        <v/>
      </c>
      <c r="T49" s="35">
        <f>IF(R49="","",R49-SUM(S49,Q49,O49))</f>
        <v/>
      </c>
      <c r="U49" s="35">
        <f>IF(T49="","",SUM($T$2:T49))</f>
        <v/>
      </c>
      <c r="V49" s="10">
        <f>IFERROR(IF(T49="","",T49/'Dashboard'!$B$6),"")</f>
        <v/>
      </c>
      <c r="W49" s="4" t="n"/>
    </row>
    <row r="50">
      <c r="A50" s="32" t="n"/>
      <c r="B50" s="3" t="n"/>
      <c r="C50" s="4" t="n"/>
      <c r="D50" s="3" t="n"/>
      <c r="E50" s="4" t="n"/>
      <c r="F50" s="33" t="n"/>
      <c r="G50" s="6" t="n"/>
      <c r="H50" s="34">
        <f>IF(OR(F50="",G50=""),"",F50*(1-G50))</f>
        <v/>
      </c>
      <c r="I50" s="33" t="n"/>
      <c r="J50" s="33" t="n"/>
      <c r="K50" s="33" t="n"/>
      <c r="L50" s="33" t="n"/>
      <c r="M50" s="33" t="n"/>
      <c r="N50" s="33" t="n"/>
      <c r="O50" s="33" t="n"/>
      <c r="P50" s="33" t="n"/>
      <c r="Q50" s="33" t="n"/>
      <c r="R50" s="34">
        <f>IF(H50="","",H50)</f>
        <v/>
      </c>
      <c r="S50" s="34">
        <f>IF(COUNTA(I50:N50)=0,"",SUM(I50:N50))</f>
        <v/>
      </c>
      <c r="T50" s="34">
        <f>IF(R50="","",R50-SUM(S50,Q50,O50))</f>
        <v/>
      </c>
      <c r="U50" s="34">
        <f>IF(T50="","",SUM($T$2:T50))</f>
        <v/>
      </c>
      <c r="V50" s="8">
        <f>IFERROR(IF(T50="","",T50/'Dashboard'!$B$6),"")</f>
        <v/>
      </c>
      <c r="W50" s="4" t="n"/>
    </row>
    <row r="51">
      <c r="A51" s="32" t="n"/>
      <c r="B51" s="3" t="n"/>
      <c r="C51" s="4" t="n"/>
      <c r="D51" s="3" t="n"/>
      <c r="E51" s="4" t="n"/>
      <c r="F51" s="33" t="n"/>
      <c r="G51" s="6" t="n"/>
      <c r="H51" s="35">
        <f>IF(OR(F51="",G51=""),"",F51*(1-G51))</f>
        <v/>
      </c>
      <c r="I51" s="33" t="n"/>
      <c r="J51" s="33" t="n"/>
      <c r="K51" s="33" t="n"/>
      <c r="L51" s="33" t="n"/>
      <c r="M51" s="33" t="n"/>
      <c r="N51" s="33" t="n"/>
      <c r="O51" s="33" t="n"/>
      <c r="P51" s="33" t="n"/>
      <c r="Q51" s="33" t="n"/>
      <c r="R51" s="35">
        <f>IF(H51="","",H51)</f>
        <v/>
      </c>
      <c r="S51" s="35">
        <f>IF(COUNTA(I51:N51)=0,"",SUM(I51:N51))</f>
        <v/>
      </c>
      <c r="T51" s="35">
        <f>IF(R51="","",R51-SUM(S51,Q51,O51))</f>
        <v/>
      </c>
      <c r="U51" s="35">
        <f>IF(T51="","",SUM($T$2:T51))</f>
        <v/>
      </c>
      <c r="V51" s="10">
        <f>IFERROR(IF(T51="","",T51/'Dashboard'!$B$6),"")</f>
        <v/>
      </c>
      <c r="W51" s="4" t="n"/>
    </row>
    <row r="52">
      <c r="A52" s="32" t="n"/>
      <c r="B52" s="3" t="n"/>
      <c r="C52" s="4" t="n"/>
      <c r="D52" s="3" t="n"/>
      <c r="E52" s="4" t="n"/>
      <c r="F52" s="33" t="n"/>
      <c r="G52" s="6" t="n"/>
      <c r="H52" s="34">
        <f>IF(OR(F52="",G52=""),"",F52*(1-G52))</f>
        <v/>
      </c>
      <c r="I52" s="33" t="n"/>
      <c r="J52" s="33" t="n"/>
      <c r="K52" s="33" t="n"/>
      <c r="L52" s="33" t="n"/>
      <c r="M52" s="33" t="n"/>
      <c r="N52" s="33" t="n"/>
      <c r="O52" s="33" t="n"/>
      <c r="P52" s="33" t="n"/>
      <c r="Q52" s="33" t="n"/>
      <c r="R52" s="34">
        <f>IF(H52="","",H52)</f>
        <v/>
      </c>
      <c r="S52" s="34">
        <f>IF(COUNTA(I52:N52)=0,"",SUM(I52:N52))</f>
        <v/>
      </c>
      <c r="T52" s="34">
        <f>IF(R52="","",R52-SUM(S52,Q52,O52))</f>
        <v/>
      </c>
      <c r="U52" s="34">
        <f>IF(T52="","",SUM($T$2:T52))</f>
        <v/>
      </c>
      <c r="V52" s="8">
        <f>IFERROR(IF(T52="","",T52/'Dashboard'!$B$6),"")</f>
        <v/>
      </c>
      <c r="W52" s="4" t="n"/>
    </row>
    <row r="53">
      <c r="A53" s="32" t="n"/>
      <c r="B53" s="3" t="n"/>
      <c r="C53" s="4" t="n"/>
      <c r="D53" s="3" t="n"/>
      <c r="E53" s="4" t="n"/>
      <c r="F53" s="33" t="n"/>
      <c r="G53" s="6" t="n"/>
      <c r="H53" s="35">
        <f>IF(OR(F53="",G53=""),"",F53*(1-G53))</f>
        <v/>
      </c>
      <c r="I53" s="33" t="n"/>
      <c r="J53" s="33" t="n"/>
      <c r="K53" s="33" t="n"/>
      <c r="L53" s="33" t="n"/>
      <c r="M53" s="33" t="n"/>
      <c r="N53" s="33" t="n"/>
      <c r="O53" s="33" t="n"/>
      <c r="P53" s="33" t="n"/>
      <c r="Q53" s="33" t="n"/>
      <c r="R53" s="35">
        <f>IF(H53="","",H53)</f>
        <v/>
      </c>
      <c r="S53" s="35">
        <f>IF(COUNTA(I53:N53)=0,"",SUM(I53:N53))</f>
        <v/>
      </c>
      <c r="T53" s="35">
        <f>IF(R53="","",R53-SUM(S53,Q53,O53))</f>
        <v/>
      </c>
      <c r="U53" s="35">
        <f>IF(T53="","",SUM($T$2:T53))</f>
        <v/>
      </c>
      <c r="V53" s="10">
        <f>IFERROR(IF(T53="","",T53/'Dashboard'!$B$6),"")</f>
        <v/>
      </c>
      <c r="W53" s="4" t="n"/>
    </row>
    <row r="54">
      <c r="A54" s="32" t="n"/>
      <c r="B54" s="3" t="n"/>
      <c r="C54" s="4" t="n"/>
      <c r="D54" s="3" t="n"/>
      <c r="E54" s="4" t="n"/>
      <c r="F54" s="33" t="n"/>
      <c r="G54" s="6" t="n"/>
      <c r="H54" s="34">
        <f>IF(OR(F54="",G54=""),"",F54*(1-G54))</f>
        <v/>
      </c>
      <c r="I54" s="33" t="n"/>
      <c r="J54" s="33" t="n"/>
      <c r="K54" s="33" t="n"/>
      <c r="L54" s="33" t="n"/>
      <c r="M54" s="33" t="n"/>
      <c r="N54" s="33" t="n"/>
      <c r="O54" s="33" t="n"/>
      <c r="P54" s="33" t="n"/>
      <c r="Q54" s="33" t="n"/>
      <c r="R54" s="34">
        <f>IF(H54="","",H54)</f>
        <v/>
      </c>
      <c r="S54" s="34">
        <f>IF(COUNTA(I54:N54)=0,"",SUM(I54:N54))</f>
        <v/>
      </c>
      <c r="T54" s="34">
        <f>IF(R54="","",R54-SUM(S54,Q54,O54))</f>
        <v/>
      </c>
      <c r="U54" s="34">
        <f>IF(T54="","",SUM($T$2:T54))</f>
        <v/>
      </c>
      <c r="V54" s="8">
        <f>IFERROR(IF(T54="","",T54/'Dashboard'!$B$6),"")</f>
        <v/>
      </c>
      <c r="W54" s="4" t="n"/>
    </row>
    <row r="55">
      <c r="A55" s="32" t="n"/>
      <c r="B55" s="3" t="n"/>
      <c r="C55" s="4" t="n"/>
      <c r="D55" s="3" t="n"/>
      <c r="E55" s="4" t="n"/>
      <c r="F55" s="33" t="n"/>
      <c r="G55" s="6" t="n"/>
      <c r="H55" s="35">
        <f>IF(OR(F55="",G55=""),"",F55*(1-G55))</f>
        <v/>
      </c>
      <c r="I55" s="33" t="n"/>
      <c r="J55" s="33" t="n"/>
      <c r="K55" s="33" t="n"/>
      <c r="L55" s="33" t="n"/>
      <c r="M55" s="33" t="n"/>
      <c r="N55" s="33" t="n"/>
      <c r="O55" s="33" t="n"/>
      <c r="P55" s="33" t="n"/>
      <c r="Q55" s="33" t="n"/>
      <c r="R55" s="35">
        <f>IF(H55="","",H55)</f>
        <v/>
      </c>
      <c r="S55" s="35">
        <f>IF(COUNTA(I55:N55)=0,"",SUM(I55:N55))</f>
        <v/>
      </c>
      <c r="T55" s="35">
        <f>IF(R55="","",R55-SUM(S55,Q55,O55))</f>
        <v/>
      </c>
      <c r="U55" s="35">
        <f>IF(T55="","",SUM($T$2:T55))</f>
        <v/>
      </c>
      <c r="V55" s="10">
        <f>IFERROR(IF(T55="","",T55/'Dashboard'!$B$6),"")</f>
        <v/>
      </c>
      <c r="W55" s="4" t="n"/>
    </row>
    <row r="56">
      <c r="A56" s="32" t="n"/>
      <c r="B56" s="3" t="n"/>
      <c r="C56" s="4" t="n"/>
      <c r="D56" s="3" t="n"/>
      <c r="E56" s="4" t="n"/>
      <c r="F56" s="33" t="n"/>
      <c r="G56" s="6" t="n"/>
      <c r="H56" s="34">
        <f>IF(OR(F56="",G56=""),"",F56*(1-G56))</f>
        <v/>
      </c>
      <c r="I56" s="33" t="n"/>
      <c r="J56" s="33" t="n"/>
      <c r="K56" s="33" t="n"/>
      <c r="L56" s="33" t="n"/>
      <c r="M56" s="33" t="n"/>
      <c r="N56" s="33" t="n"/>
      <c r="O56" s="33" t="n"/>
      <c r="P56" s="33" t="n"/>
      <c r="Q56" s="33" t="n"/>
      <c r="R56" s="34">
        <f>IF(H56="","",H56)</f>
        <v/>
      </c>
      <c r="S56" s="34">
        <f>IF(COUNTA(I56:N56)=0,"",SUM(I56:N56))</f>
        <v/>
      </c>
      <c r="T56" s="34">
        <f>IF(R56="","",R56-SUM(S56,Q56,O56))</f>
        <v/>
      </c>
      <c r="U56" s="34">
        <f>IF(T56="","",SUM($T$2:T56))</f>
        <v/>
      </c>
      <c r="V56" s="8">
        <f>IFERROR(IF(T56="","",T56/'Dashboard'!$B$6),"")</f>
        <v/>
      </c>
      <c r="W56" s="4" t="n"/>
    </row>
    <row r="57">
      <c r="A57" s="32" t="n"/>
      <c r="B57" s="3" t="n"/>
      <c r="C57" s="4" t="n"/>
      <c r="D57" s="3" t="n"/>
      <c r="E57" s="4" t="n"/>
      <c r="F57" s="33" t="n"/>
      <c r="G57" s="6" t="n"/>
      <c r="H57" s="35">
        <f>IF(OR(F57="",G57=""),"",F57*(1-G57))</f>
        <v/>
      </c>
      <c r="I57" s="33" t="n"/>
      <c r="J57" s="33" t="n"/>
      <c r="K57" s="33" t="n"/>
      <c r="L57" s="33" t="n"/>
      <c r="M57" s="33" t="n"/>
      <c r="N57" s="33" t="n"/>
      <c r="O57" s="33" t="n"/>
      <c r="P57" s="33" t="n"/>
      <c r="Q57" s="33" t="n"/>
      <c r="R57" s="35">
        <f>IF(H57="","",H57)</f>
        <v/>
      </c>
      <c r="S57" s="35">
        <f>IF(COUNTA(I57:N57)=0,"",SUM(I57:N57))</f>
        <v/>
      </c>
      <c r="T57" s="35">
        <f>IF(R57="","",R57-SUM(S57,Q57,O57))</f>
        <v/>
      </c>
      <c r="U57" s="35">
        <f>IF(T57="","",SUM($T$2:T57))</f>
        <v/>
      </c>
      <c r="V57" s="10">
        <f>IFERROR(IF(T57="","",T57/'Dashboard'!$B$6),"")</f>
        <v/>
      </c>
      <c r="W57" s="4" t="n"/>
    </row>
    <row r="58">
      <c r="A58" s="32" t="n"/>
      <c r="B58" s="3" t="n"/>
      <c r="C58" s="4" t="n"/>
      <c r="D58" s="3" t="n"/>
      <c r="E58" s="4" t="n"/>
      <c r="F58" s="33" t="n"/>
      <c r="G58" s="6" t="n"/>
      <c r="H58" s="34">
        <f>IF(OR(F58="",G58=""),"",F58*(1-G58))</f>
        <v/>
      </c>
      <c r="I58" s="33" t="n"/>
      <c r="J58" s="33" t="n"/>
      <c r="K58" s="33" t="n"/>
      <c r="L58" s="33" t="n"/>
      <c r="M58" s="33" t="n"/>
      <c r="N58" s="33" t="n"/>
      <c r="O58" s="33" t="n"/>
      <c r="P58" s="33" t="n"/>
      <c r="Q58" s="33" t="n"/>
      <c r="R58" s="34">
        <f>IF(H58="","",H58)</f>
        <v/>
      </c>
      <c r="S58" s="34">
        <f>IF(COUNTA(I58:N58)=0,"",SUM(I58:N58))</f>
        <v/>
      </c>
      <c r="T58" s="34">
        <f>IF(R58="","",R58-SUM(S58,Q58,O58))</f>
        <v/>
      </c>
      <c r="U58" s="34">
        <f>IF(T58="","",SUM($T$2:T58))</f>
        <v/>
      </c>
      <c r="V58" s="8">
        <f>IFERROR(IF(T58="","",T58/'Dashboard'!$B$6),"")</f>
        <v/>
      </c>
      <c r="W58" s="4" t="n"/>
    </row>
    <row r="59">
      <c r="A59" s="32" t="n"/>
      <c r="B59" s="3" t="n"/>
      <c r="C59" s="4" t="n"/>
      <c r="D59" s="3" t="n"/>
      <c r="E59" s="4" t="n"/>
      <c r="F59" s="33" t="n"/>
      <c r="G59" s="6" t="n"/>
      <c r="H59" s="35">
        <f>IF(OR(F59="",G59=""),"",F59*(1-G59))</f>
        <v/>
      </c>
      <c r="I59" s="33" t="n"/>
      <c r="J59" s="33" t="n"/>
      <c r="K59" s="33" t="n"/>
      <c r="L59" s="33" t="n"/>
      <c r="M59" s="33" t="n"/>
      <c r="N59" s="33" t="n"/>
      <c r="O59" s="33" t="n"/>
      <c r="P59" s="33" t="n"/>
      <c r="Q59" s="33" t="n"/>
      <c r="R59" s="35">
        <f>IF(H59="","",H59)</f>
        <v/>
      </c>
      <c r="S59" s="35">
        <f>IF(COUNTA(I59:N59)=0,"",SUM(I59:N59))</f>
        <v/>
      </c>
      <c r="T59" s="35">
        <f>IF(R59="","",R59-SUM(S59,Q59,O59))</f>
        <v/>
      </c>
      <c r="U59" s="35">
        <f>IF(T59="","",SUM($T$2:T59))</f>
        <v/>
      </c>
      <c r="V59" s="10">
        <f>IFERROR(IF(T59="","",T59/'Dashboard'!$B$6),"")</f>
        <v/>
      </c>
      <c r="W59" s="4" t="n"/>
    </row>
    <row r="60">
      <c r="A60" s="32" t="n"/>
      <c r="B60" s="3" t="n"/>
      <c r="C60" s="4" t="n"/>
      <c r="D60" s="3" t="n"/>
      <c r="E60" s="4" t="n"/>
      <c r="F60" s="33" t="n"/>
      <c r="G60" s="6" t="n"/>
      <c r="H60" s="34">
        <f>IF(OR(F60="",G60=""),"",F60*(1-G60))</f>
        <v/>
      </c>
      <c r="I60" s="33" t="n"/>
      <c r="J60" s="33" t="n"/>
      <c r="K60" s="33" t="n"/>
      <c r="L60" s="33" t="n"/>
      <c r="M60" s="33" t="n"/>
      <c r="N60" s="33" t="n"/>
      <c r="O60" s="33" t="n"/>
      <c r="P60" s="33" t="n"/>
      <c r="Q60" s="33" t="n"/>
      <c r="R60" s="34">
        <f>IF(H60="","",H60)</f>
        <v/>
      </c>
      <c r="S60" s="34">
        <f>IF(COUNTA(I60:N60)=0,"",SUM(I60:N60))</f>
        <v/>
      </c>
      <c r="T60" s="34">
        <f>IF(R60="","",R60-SUM(S60,Q60,O60))</f>
        <v/>
      </c>
      <c r="U60" s="34">
        <f>IF(T60="","",SUM($T$2:T60))</f>
        <v/>
      </c>
      <c r="V60" s="8">
        <f>IFERROR(IF(T60="","",T60/'Dashboard'!$B$6),"")</f>
        <v/>
      </c>
      <c r="W60" s="4" t="n"/>
    </row>
    <row r="61">
      <c r="A61" s="32" t="n"/>
      <c r="B61" s="3" t="n"/>
      <c r="C61" s="4" t="n"/>
      <c r="D61" s="3" t="n"/>
      <c r="E61" s="4" t="n"/>
      <c r="F61" s="33" t="n"/>
      <c r="G61" s="6" t="n"/>
      <c r="H61" s="35">
        <f>IF(OR(F61="",G61=""),"",F61*(1-G61))</f>
        <v/>
      </c>
      <c r="I61" s="33" t="n"/>
      <c r="J61" s="33" t="n"/>
      <c r="K61" s="33" t="n"/>
      <c r="L61" s="33" t="n"/>
      <c r="M61" s="33" t="n"/>
      <c r="N61" s="33" t="n"/>
      <c r="O61" s="33" t="n"/>
      <c r="P61" s="33" t="n"/>
      <c r="Q61" s="33" t="n"/>
      <c r="R61" s="35">
        <f>IF(H61="","",H61)</f>
        <v/>
      </c>
      <c r="S61" s="35">
        <f>IF(COUNTA(I61:N61)=0,"",SUM(I61:N61))</f>
        <v/>
      </c>
      <c r="T61" s="35">
        <f>IF(R61="","",R61-SUM(S61,Q61,O61))</f>
        <v/>
      </c>
      <c r="U61" s="35">
        <f>IF(T61="","",SUM($T$2:T61))</f>
        <v/>
      </c>
      <c r="V61" s="10">
        <f>IFERROR(IF(T61="","",T61/'Dashboard'!$B$6),"")</f>
        <v/>
      </c>
      <c r="W61" s="4" t="n"/>
    </row>
    <row r="62">
      <c r="A62" s="32" t="n"/>
      <c r="B62" s="3" t="n"/>
      <c r="C62" s="4" t="n"/>
      <c r="D62" s="3" t="n"/>
      <c r="E62" s="4" t="n"/>
      <c r="F62" s="33" t="n"/>
      <c r="G62" s="6" t="n"/>
      <c r="H62" s="34">
        <f>IF(OR(F62="",G62=""),"",F62*(1-G62))</f>
        <v/>
      </c>
      <c r="I62" s="33" t="n"/>
      <c r="J62" s="33" t="n"/>
      <c r="K62" s="33" t="n"/>
      <c r="L62" s="33" t="n"/>
      <c r="M62" s="33" t="n"/>
      <c r="N62" s="33" t="n"/>
      <c r="O62" s="33" t="n"/>
      <c r="P62" s="33" t="n"/>
      <c r="Q62" s="33" t="n"/>
      <c r="R62" s="34">
        <f>IF(H62="","",H62)</f>
        <v/>
      </c>
      <c r="S62" s="34">
        <f>IF(COUNTA(I62:N62)=0,"",SUM(I62:N62))</f>
        <v/>
      </c>
      <c r="T62" s="34">
        <f>IF(R62="","",R62-SUM(S62,Q62,O62))</f>
        <v/>
      </c>
      <c r="U62" s="34">
        <f>IF(T62="","",SUM($T$2:T62))</f>
        <v/>
      </c>
      <c r="V62" s="8">
        <f>IFERROR(IF(T62="","",T62/'Dashboard'!$B$6),"")</f>
        <v/>
      </c>
      <c r="W62" s="4" t="n"/>
    </row>
    <row r="63">
      <c r="A63" s="32" t="n"/>
      <c r="B63" s="3" t="n"/>
      <c r="C63" s="4" t="n"/>
      <c r="D63" s="3" t="n"/>
      <c r="E63" s="4" t="n"/>
      <c r="F63" s="33" t="n"/>
      <c r="G63" s="6" t="n"/>
      <c r="H63" s="35">
        <f>IF(OR(F63="",G63=""),"",F63*(1-G63))</f>
        <v/>
      </c>
      <c r="I63" s="33" t="n"/>
      <c r="J63" s="33" t="n"/>
      <c r="K63" s="33" t="n"/>
      <c r="L63" s="33" t="n"/>
      <c r="M63" s="33" t="n"/>
      <c r="N63" s="33" t="n"/>
      <c r="O63" s="33" t="n"/>
      <c r="P63" s="33" t="n"/>
      <c r="Q63" s="33" t="n"/>
      <c r="R63" s="35">
        <f>IF(H63="","",H63)</f>
        <v/>
      </c>
      <c r="S63" s="35">
        <f>IF(COUNTA(I63:N63)=0,"",SUM(I63:N63))</f>
        <v/>
      </c>
      <c r="T63" s="35">
        <f>IF(R63="","",R63-SUM(S63,Q63,O63))</f>
        <v/>
      </c>
      <c r="U63" s="35">
        <f>IF(T63="","",SUM($T$2:T63))</f>
        <v/>
      </c>
      <c r="V63" s="10">
        <f>IFERROR(IF(T63="","",T63/'Dashboard'!$B$6),"")</f>
        <v/>
      </c>
      <c r="W63" s="4" t="n"/>
    </row>
    <row r="64">
      <c r="A64" s="32" t="n"/>
      <c r="B64" s="3" t="n"/>
      <c r="C64" s="4" t="n"/>
      <c r="D64" s="3" t="n"/>
      <c r="E64" s="4" t="n"/>
      <c r="F64" s="33" t="n"/>
      <c r="G64" s="6" t="n"/>
      <c r="H64" s="34">
        <f>IF(OR(F64="",G64=""),"",F64*(1-G64))</f>
        <v/>
      </c>
      <c r="I64" s="33" t="n"/>
      <c r="J64" s="33" t="n"/>
      <c r="K64" s="33" t="n"/>
      <c r="L64" s="33" t="n"/>
      <c r="M64" s="33" t="n"/>
      <c r="N64" s="33" t="n"/>
      <c r="O64" s="33" t="n"/>
      <c r="P64" s="33" t="n"/>
      <c r="Q64" s="33" t="n"/>
      <c r="R64" s="34">
        <f>IF(H64="","",H64)</f>
        <v/>
      </c>
      <c r="S64" s="34">
        <f>IF(COUNTA(I64:N64)=0,"",SUM(I64:N64))</f>
        <v/>
      </c>
      <c r="T64" s="34">
        <f>IF(R64="","",R64-SUM(S64,Q64,O64))</f>
        <v/>
      </c>
      <c r="U64" s="34">
        <f>IF(T64="","",SUM($T$2:T64))</f>
        <v/>
      </c>
      <c r="V64" s="8">
        <f>IFERROR(IF(T64="","",T64/'Dashboard'!$B$6),"")</f>
        <v/>
      </c>
      <c r="W64" s="4" t="n"/>
    </row>
    <row r="65">
      <c r="A65" s="32" t="n"/>
      <c r="B65" s="3" t="n"/>
      <c r="C65" s="4" t="n"/>
      <c r="D65" s="3" t="n"/>
      <c r="E65" s="4" t="n"/>
      <c r="F65" s="33" t="n"/>
      <c r="G65" s="6" t="n"/>
      <c r="H65" s="35">
        <f>IF(OR(F65="",G65=""),"",F65*(1-G65))</f>
        <v/>
      </c>
      <c r="I65" s="33" t="n"/>
      <c r="J65" s="33" t="n"/>
      <c r="K65" s="33" t="n"/>
      <c r="L65" s="33" t="n"/>
      <c r="M65" s="33" t="n"/>
      <c r="N65" s="33" t="n"/>
      <c r="O65" s="33" t="n"/>
      <c r="P65" s="33" t="n"/>
      <c r="Q65" s="33" t="n"/>
      <c r="R65" s="35">
        <f>IF(H65="","",H65)</f>
        <v/>
      </c>
      <c r="S65" s="35">
        <f>IF(COUNTA(I65:N65)=0,"",SUM(I65:N65))</f>
        <v/>
      </c>
      <c r="T65" s="35">
        <f>IF(R65="","",R65-SUM(S65,Q65,O65))</f>
        <v/>
      </c>
      <c r="U65" s="35">
        <f>IF(T65="","",SUM($T$2:T65))</f>
        <v/>
      </c>
      <c r="V65" s="10">
        <f>IFERROR(IF(T65="","",T65/'Dashboard'!$B$6),"")</f>
        <v/>
      </c>
      <c r="W65" s="4" t="n"/>
    </row>
    <row r="66">
      <c r="A66" s="32" t="n"/>
      <c r="B66" s="3" t="n"/>
      <c r="C66" s="4" t="n"/>
      <c r="D66" s="3" t="n"/>
      <c r="E66" s="4" t="n"/>
      <c r="F66" s="33" t="n"/>
      <c r="G66" s="6" t="n"/>
      <c r="H66" s="34">
        <f>IF(OR(F66="",G66=""),"",F66*(1-G66))</f>
        <v/>
      </c>
      <c r="I66" s="33" t="n"/>
      <c r="J66" s="33" t="n"/>
      <c r="K66" s="33" t="n"/>
      <c r="L66" s="33" t="n"/>
      <c r="M66" s="33" t="n"/>
      <c r="N66" s="33" t="n"/>
      <c r="O66" s="33" t="n"/>
      <c r="P66" s="33" t="n"/>
      <c r="Q66" s="33" t="n"/>
      <c r="R66" s="34">
        <f>IF(H66="","",H66)</f>
        <v/>
      </c>
      <c r="S66" s="34">
        <f>IF(COUNTA(I66:N66)=0,"",SUM(I66:N66))</f>
        <v/>
      </c>
      <c r="T66" s="34">
        <f>IF(R66="","",R66-SUM(S66,Q66,O66))</f>
        <v/>
      </c>
      <c r="U66" s="34">
        <f>IF(T66="","",SUM($T$2:T66))</f>
        <v/>
      </c>
      <c r="V66" s="8">
        <f>IFERROR(IF(T66="","",T66/'Dashboard'!$B$6),"")</f>
        <v/>
      </c>
      <c r="W66" s="4" t="n"/>
    </row>
    <row r="67">
      <c r="A67" s="32" t="n"/>
      <c r="B67" s="3" t="n"/>
      <c r="C67" s="4" t="n"/>
      <c r="D67" s="3" t="n"/>
      <c r="E67" s="4" t="n"/>
      <c r="F67" s="33" t="n"/>
      <c r="G67" s="6" t="n"/>
      <c r="H67" s="35">
        <f>IF(OR(F67="",G67=""),"",F67*(1-G67))</f>
        <v/>
      </c>
      <c r="I67" s="33" t="n"/>
      <c r="J67" s="33" t="n"/>
      <c r="K67" s="33" t="n"/>
      <c r="L67" s="33" t="n"/>
      <c r="M67" s="33" t="n"/>
      <c r="N67" s="33" t="n"/>
      <c r="O67" s="33" t="n"/>
      <c r="P67" s="33" t="n"/>
      <c r="Q67" s="33" t="n"/>
      <c r="R67" s="35">
        <f>IF(H67="","",H67)</f>
        <v/>
      </c>
      <c r="S67" s="35">
        <f>IF(COUNTA(I67:N67)=0,"",SUM(I67:N67))</f>
        <v/>
      </c>
      <c r="T67" s="35">
        <f>IF(R67="","",R67-SUM(S67,Q67,O67))</f>
        <v/>
      </c>
      <c r="U67" s="35">
        <f>IF(T67="","",SUM($T$2:T67))</f>
        <v/>
      </c>
      <c r="V67" s="10">
        <f>IFERROR(IF(T67="","",T67/'Dashboard'!$B$6),"")</f>
        <v/>
      </c>
      <c r="W67" s="4" t="n"/>
    </row>
    <row r="68">
      <c r="A68" s="32" t="n"/>
      <c r="B68" s="3" t="n"/>
      <c r="C68" s="4" t="n"/>
      <c r="D68" s="3" t="n"/>
      <c r="E68" s="4" t="n"/>
      <c r="F68" s="33" t="n"/>
      <c r="G68" s="6" t="n"/>
      <c r="H68" s="34">
        <f>IF(OR(F68="",G68=""),"",F68*(1-G68))</f>
        <v/>
      </c>
      <c r="I68" s="33" t="n"/>
      <c r="J68" s="33" t="n"/>
      <c r="K68" s="33" t="n"/>
      <c r="L68" s="33" t="n"/>
      <c r="M68" s="33" t="n"/>
      <c r="N68" s="33" t="n"/>
      <c r="O68" s="33" t="n"/>
      <c r="P68" s="33" t="n"/>
      <c r="Q68" s="33" t="n"/>
      <c r="R68" s="34">
        <f>IF(H68="","",H68)</f>
        <v/>
      </c>
      <c r="S68" s="34">
        <f>IF(COUNTA(I68:N68)=0,"",SUM(I68:N68))</f>
        <v/>
      </c>
      <c r="T68" s="34">
        <f>IF(R68="","",R68-SUM(S68,Q68,O68))</f>
        <v/>
      </c>
      <c r="U68" s="34">
        <f>IF(T68="","",SUM($T$2:T68))</f>
        <v/>
      </c>
      <c r="V68" s="8">
        <f>IFERROR(IF(T68="","",T68/'Dashboard'!$B$6),"")</f>
        <v/>
      </c>
      <c r="W68" s="4" t="n"/>
    </row>
    <row r="69">
      <c r="A69" s="32" t="n"/>
      <c r="B69" s="3" t="n"/>
      <c r="C69" s="4" t="n"/>
      <c r="D69" s="3" t="n"/>
      <c r="E69" s="4" t="n"/>
      <c r="F69" s="33" t="n"/>
      <c r="G69" s="6" t="n"/>
      <c r="H69" s="35">
        <f>IF(OR(F69="",G69=""),"",F69*(1-G69))</f>
        <v/>
      </c>
      <c r="I69" s="33" t="n"/>
      <c r="J69" s="33" t="n"/>
      <c r="K69" s="33" t="n"/>
      <c r="L69" s="33" t="n"/>
      <c r="M69" s="33" t="n"/>
      <c r="N69" s="33" t="n"/>
      <c r="O69" s="33" t="n"/>
      <c r="P69" s="33" t="n"/>
      <c r="Q69" s="33" t="n"/>
      <c r="R69" s="35">
        <f>IF(H69="","",H69)</f>
        <v/>
      </c>
      <c r="S69" s="35">
        <f>IF(COUNTA(I69:N69)=0,"",SUM(I69:N69))</f>
        <v/>
      </c>
      <c r="T69" s="35">
        <f>IF(R69="","",R69-SUM(S69,Q69,O69))</f>
        <v/>
      </c>
      <c r="U69" s="35">
        <f>IF(T69="","",SUM($T$2:T69))</f>
        <v/>
      </c>
      <c r="V69" s="10">
        <f>IFERROR(IF(T69="","",T69/'Dashboard'!$B$6),"")</f>
        <v/>
      </c>
      <c r="W69" s="4" t="n"/>
    </row>
    <row r="70">
      <c r="A70" s="32" t="n"/>
      <c r="B70" s="3" t="n"/>
      <c r="C70" s="4" t="n"/>
      <c r="D70" s="3" t="n"/>
      <c r="E70" s="4" t="n"/>
      <c r="F70" s="33" t="n"/>
      <c r="G70" s="6" t="n"/>
      <c r="H70" s="34">
        <f>IF(OR(F70="",G70=""),"",F70*(1-G70))</f>
        <v/>
      </c>
      <c r="I70" s="33" t="n"/>
      <c r="J70" s="33" t="n"/>
      <c r="K70" s="33" t="n"/>
      <c r="L70" s="33" t="n"/>
      <c r="M70" s="33" t="n"/>
      <c r="N70" s="33" t="n"/>
      <c r="O70" s="33" t="n"/>
      <c r="P70" s="33" t="n"/>
      <c r="Q70" s="33" t="n"/>
      <c r="R70" s="34">
        <f>IF(H70="","",H70)</f>
        <v/>
      </c>
      <c r="S70" s="34">
        <f>IF(COUNTA(I70:N70)=0,"",SUM(I70:N70))</f>
        <v/>
      </c>
      <c r="T70" s="34">
        <f>IF(R70="","",R70-SUM(S70,Q70,O70))</f>
        <v/>
      </c>
      <c r="U70" s="34">
        <f>IF(T70="","",SUM($T$2:T70))</f>
        <v/>
      </c>
      <c r="V70" s="8">
        <f>IFERROR(IF(T70="","",T70/'Dashboard'!$B$6),"")</f>
        <v/>
      </c>
      <c r="W70" s="4" t="n"/>
    </row>
    <row r="71">
      <c r="A71" s="32" t="n"/>
      <c r="B71" s="3" t="n"/>
      <c r="C71" s="4" t="n"/>
      <c r="D71" s="3" t="n"/>
      <c r="E71" s="4" t="n"/>
      <c r="F71" s="33" t="n"/>
      <c r="G71" s="6" t="n"/>
      <c r="H71" s="35">
        <f>IF(OR(F71="",G71=""),"",F71*(1-G71))</f>
        <v/>
      </c>
      <c r="I71" s="33" t="n"/>
      <c r="J71" s="33" t="n"/>
      <c r="K71" s="33" t="n"/>
      <c r="L71" s="33" t="n"/>
      <c r="M71" s="33" t="n"/>
      <c r="N71" s="33" t="n"/>
      <c r="O71" s="33" t="n"/>
      <c r="P71" s="33" t="n"/>
      <c r="Q71" s="33" t="n"/>
      <c r="R71" s="35">
        <f>IF(H71="","",H71)</f>
        <v/>
      </c>
      <c r="S71" s="35">
        <f>IF(COUNTA(I71:N71)=0,"",SUM(I71:N71))</f>
        <v/>
      </c>
      <c r="T71" s="35">
        <f>IF(R71="","",R71-SUM(S71,Q71,O71))</f>
        <v/>
      </c>
      <c r="U71" s="35">
        <f>IF(T71="","",SUM($T$2:T71))</f>
        <v/>
      </c>
      <c r="V71" s="10">
        <f>IFERROR(IF(T71="","",T71/'Dashboard'!$B$6),"")</f>
        <v/>
      </c>
      <c r="W71" s="4" t="n"/>
    </row>
    <row r="72">
      <c r="A72" s="32" t="n"/>
      <c r="B72" s="3" t="n"/>
      <c r="C72" s="4" t="n"/>
      <c r="D72" s="3" t="n"/>
      <c r="E72" s="4" t="n"/>
      <c r="F72" s="33" t="n"/>
      <c r="G72" s="6" t="n"/>
      <c r="H72" s="34">
        <f>IF(OR(F72="",G72=""),"",F72*(1-G72))</f>
        <v/>
      </c>
      <c r="I72" s="33" t="n"/>
      <c r="J72" s="33" t="n"/>
      <c r="K72" s="33" t="n"/>
      <c r="L72" s="33" t="n"/>
      <c r="M72" s="33" t="n"/>
      <c r="N72" s="33" t="n"/>
      <c r="O72" s="33" t="n"/>
      <c r="P72" s="33" t="n"/>
      <c r="Q72" s="33" t="n"/>
      <c r="R72" s="34">
        <f>IF(H72="","",H72)</f>
        <v/>
      </c>
      <c r="S72" s="34">
        <f>IF(COUNTA(I72:N72)=0,"",SUM(I72:N72))</f>
        <v/>
      </c>
      <c r="T72" s="34">
        <f>IF(R72="","",R72-SUM(S72,Q72,O72))</f>
        <v/>
      </c>
      <c r="U72" s="34">
        <f>IF(T72="","",SUM($T$2:T72))</f>
        <v/>
      </c>
      <c r="V72" s="8">
        <f>IFERROR(IF(T72="","",T72/'Dashboard'!$B$6),"")</f>
        <v/>
      </c>
      <c r="W72" s="4" t="n"/>
    </row>
    <row r="73">
      <c r="A73" s="32" t="n"/>
      <c r="B73" s="3" t="n"/>
      <c r="C73" s="4" t="n"/>
      <c r="D73" s="3" t="n"/>
      <c r="E73" s="4" t="n"/>
      <c r="F73" s="33" t="n"/>
      <c r="G73" s="6" t="n"/>
      <c r="H73" s="35">
        <f>IF(OR(F73="",G73=""),"",F73*(1-G73))</f>
        <v/>
      </c>
      <c r="I73" s="33" t="n"/>
      <c r="J73" s="33" t="n"/>
      <c r="K73" s="33" t="n"/>
      <c r="L73" s="33" t="n"/>
      <c r="M73" s="33" t="n"/>
      <c r="N73" s="33" t="n"/>
      <c r="O73" s="33" t="n"/>
      <c r="P73" s="33" t="n"/>
      <c r="Q73" s="33" t="n"/>
      <c r="R73" s="35">
        <f>IF(H73="","",H73)</f>
        <v/>
      </c>
      <c r="S73" s="35">
        <f>IF(COUNTA(I73:N73)=0,"",SUM(I73:N73))</f>
        <v/>
      </c>
      <c r="T73" s="35">
        <f>IF(R73="","",R73-SUM(S73,Q73,O73))</f>
        <v/>
      </c>
      <c r="U73" s="35">
        <f>IF(T73="","",SUM($T$2:T73))</f>
        <v/>
      </c>
      <c r="V73" s="10">
        <f>IFERROR(IF(T73="","",T73/'Dashboard'!$B$6),"")</f>
        <v/>
      </c>
      <c r="W73" s="4" t="n"/>
    </row>
    <row r="74">
      <c r="A74" s="32" t="n"/>
      <c r="B74" s="3" t="n"/>
      <c r="C74" s="4" t="n"/>
      <c r="D74" s="3" t="n"/>
      <c r="E74" s="4" t="n"/>
      <c r="F74" s="33" t="n"/>
      <c r="G74" s="6" t="n"/>
      <c r="H74" s="34">
        <f>IF(OR(F74="",G74=""),"",F74*(1-G74))</f>
        <v/>
      </c>
      <c r="I74" s="33" t="n"/>
      <c r="J74" s="33" t="n"/>
      <c r="K74" s="33" t="n"/>
      <c r="L74" s="33" t="n"/>
      <c r="M74" s="33" t="n"/>
      <c r="N74" s="33" t="n"/>
      <c r="O74" s="33" t="n"/>
      <c r="P74" s="33" t="n"/>
      <c r="Q74" s="33" t="n"/>
      <c r="R74" s="34">
        <f>IF(H74="","",H74)</f>
        <v/>
      </c>
      <c r="S74" s="34">
        <f>IF(COUNTA(I74:N74)=0,"",SUM(I74:N74))</f>
        <v/>
      </c>
      <c r="T74" s="34">
        <f>IF(R74="","",R74-SUM(S74,Q74,O74))</f>
        <v/>
      </c>
      <c r="U74" s="34">
        <f>IF(T74="","",SUM($T$2:T74))</f>
        <v/>
      </c>
      <c r="V74" s="8">
        <f>IFERROR(IF(T74="","",T74/'Dashboard'!$B$6),"")</f>
        <v/>
      </c>
      <c r="W74" s="4" t="n"/>
    </row>
    <row r="75">
      <c r="A75" s="32" t="n"/>
      <c r="B75" s="3" t="n"/>
      <c r="C75" s="4" t="n"/>
      <c r="D75" s="3" t="n"/>
      <c r="E75" s="4" t="n"/>
      <c r="F75" s="33" t="n"/>
      <c r="G75" s="6" t="n"/>
      <c r="H75" s="35">
        <f>IF(OR(F75="",G75=""),"",F75*(1-G75))</f>
        <v/>
      </c>
      <c r="I75" s="33" t="n"/>
      <c r="J75" s="33" t="n"/>
      <c r="K75" s="33" t="n"/>
      <c r="L75" s="33" t="n"/>
      <c r="M75" s="33" t="n"/>
      <c r="N75" s="33" t="n"/>
      <c r="O75" s="33" t="n"/>
      <c r="P75" s="33" t="n"/>
      <c r="Q75" s="33" t="n"/>
      <c r="R75" s="35">
        <f>IF(H75="","",H75)</f>
        <v/>
      </c>
      <c r="S75" s="35">
        <f>IF(COUNTA(I75:N75)=0,"",SUM(I75:N75))</f>
        <v/>
      </c>
      <c r="T75" s="35">
        <f>IF(R75="","",R75-SUM(S75,Q75,O75))</f>
        <v/>
      </c>
      <c r="U75" s="35">
        <f>IF(T75="","",SUM($T$2:T75))</f>
        <v/>
      </c>
      <c r="V75" s="10">
        <f>IFERROR(IF(T75="","",T75/'Dashboard'!$B$6),"")</f>
        <v/>
      </c>
      <c r="W75" s="4" t="n"/>
    </row>
    <row r="76">
      <c r="A76" s="32" t="n"/>
      <c r="B76" s="3" t="n"/>
      <c r="C76" s="4" t="n"/>
      <c r="D76" s="3" t="n"/>
      <c r="E76" s="4" t="n"/>
      <c r="F76" s="33" t="n"/>
      <c r="G76" s="6" t="n"/>
      <c r="H76" s="34">
        <f>IF(OR(F76="",G76=""),"",F76*(1-G76))</f>
        <v/>
      </c>
      <c r="I76" s="33" t="n"/>
      <c r="J76" s="33" t="n"/>
      <c r="K76" s="33" t="n"/>
      <c r="L76" s="33" t="n"/>
      <c r="M76" s="33" t="n"/>
      <c r="N76" s="33" t="n"/>
      <c r="O76" s="33" t="n"/>
      <c r="P76" s="33" t="n"/>
      <c r="Q76" s="33" t="n"/>
      <c r="R76" s="34">
        <f>IF(H76="","",H76)</f>
        <v/>
      </c>
      <c r="S76" s="34">
        <f>IF(COUNTA(I76:N76)=0,"",SUM(I76:N76))</f>
        <v/>
      </c>
      <c r="T76" s="34">
        <f>IF(R76="","",R76-SUM(S76,Q76,O76))</f>
        <v/>
      </c>
      <c r="U76" s="34">
        <f>IF(T76="","",SUM($T$2:T76))</f>
        <v/>
      </c>
      <c r="V76" s="8">
        <f>IFERROR(IF(T76="","",T76/'Dashboard'!$B$6),"")</f>
        <v/>
      </c>
      <c r="W76" s="4" t="n"/>
    </row>
    <row r="77">
      <c r="A77" s="32" t="n"/>
      <c r="B77" s="3" t="n"/>
      <c r="C77" s="4" t="n"/>
      <c r="D77" s="3" t="n"/>
      <c r="E77" s="4" t="n"/>
      <c r="F77" s="33" t="n"/>
      <c r="G77" s="6" t="n"/>
      <c r="H77" s="35">
        <f>IF(OR(F77="",G77=""),"",F77*(1-G77))</f>
        <v/>
      </c>
      <c r="I77" s="33" t="n"/>
      <c r="J77" s="33" t="n"/>
      <c r="K77" s="33" t="n"/>
      <c r="L77" s="33" t="n"/>
      <c r="M77" s="33" t="n"/>
      <c r="N77" s="33" t="n"/>
      <c r="O77" s="33" t="n"/>
      <c r="P77" s="33" t="n"/>
      <c r="Q77" s="33" t="n"/>
      <c r="R77" s="35">
        <f>IF(H77="","",H77)</f>
        <v/>
      </c>
      <c r="S77" s="35">
        <f>IF(COUNTA(I77:N77)=0,"",SUM(I77:N77))</f>
        <v/>
      </c>
      <c r="T77" s="35">
        <f>IF(R77="","",R77-SUM(S77,Q77,O77))</f>
        <v/>
      </c>
      <c r="U77" s="35">
        <f>IF(T77="","",SUM($T$2:T77))</f>
        <v/>
      </c>
      <c r="V77" s="10">
        <f>IFERROR(IF(T77="","",T77/'Dashboard'!$B$6),"")</f>
        <v/>
      </c>
      <c r="W77" s="4" t="n"/>
    </row>
    <row r="78">
      <c r="A78" s="32" t="n"/>
      <c r="B78" s="3" t="n"/>
      <c r="C78" s="4" t="n"/>
      <c r="D78" s="3" t="n"/>
      <c r="E78" s="4" t="n"/>
      <c r="F78" s="33" t="n"/>
      <c r="G78" s="6" t="n"/>
      <c r="H78" s="34">
        <f>IF(OR(F78="",G78=""),"",F78*(1-G78))</f>
        <v/>
      </c>
      <c r="I78" s="33" t="n"/>
      <c r="J78" s="33" t="n"/>
      <c r="K78" s="33" t="n"/>
      <c r="L78" s="33" t="n"/>
      <c r="M78" s="33" t="n"/>
      <c r="N78" s="33" t="n"/>
      <c r="O78" s="33" t="n"/>
      <c r="P78" s="33" t="n"/>
      <c r="Q78" s="33" t="n"/>
      <c r="R78" s="34">
        <f>IF(H78="","",H78)</f>
        <v/>
      </c>
      <c r="S78" s="34">
        <f>IF(COUNTA(I78:N78)=0,"",SUM(I78:N78))</f>
        <v/>
      </c>
      <c r="T78" s="34">
        <f>IF(R78="","",R78-SUM(S78,Q78,O78))</f>
        <v/>
      </c>
      <c r="U78" s="34">
        <f>IF(T78="","",SUM($T$2:T78))</f>
        <v/>
      </c>
      <c r="V78" s="8">
        <f>IFERROR(IF(T78="","",T78/'Dashboard'!$B$6),"")</f>
        <v/>
      </c>
      <c r="W78" s="4" t="n"/>
    </row>
    <row r="79">
      <c r="A79" s="32" t="n"/>
      <c r="B79" s="3" t="n"/>
      <c r="C79" s="4" t="n"/>
      <c r="D79" s="3" t="n"/>
      <c r="E79" s="4" t="n"/>
      <c r="F79" s="33" t="n"/>
      <c r="G79" s="6" t="n"/>
      <c r="H79" s="35">
        <f>IF(OR(F79="",G79=""),"",F79*(1-G79))</f>
        <v/>
      </c>
      <c r="I79" s="33" t="n"/>
      <c r="J79" s="33" t="n"/>
      <c r="K79" s="33" t="n"/>
      <c r="L79" s="33" t="n"/>
      <c r="M79" s="33" t="n"/>
      <c r="N79" s="33" t="n"/>
      <c r="O79" s="33" t="n"/>
      <c r="P79" s="33" t="n"/>
      <c r="Q79" s="33" t="n"/>
      <c r="R79" s="35">
        <f>IF(H79="","",H79)</f>
        <v/>
      </c>
      <c r="S79" s="35">
        <f>IF(COUNTA(I79:N79)=0,"",SUM(I79:N79))</f>
        <v/>
      </c>
      <c r="T79" s="35">
        <f>IF(R79="","",R79-SUM(S79,Q79,O79))</f>
        <v/>
      </c>
      <c r="U79" s="35">
        <f>IF(T79="","",SUM($T$2:T79))</f>
        <v/>
      </c>
      <c r="V79" s="10">
        <f>IFERROR(IF(T79="","",T79/'Dashboard'!$B$6),"")</f>
        <v/>
      </c>
      <c r="W79" s="4" t="n"/>
    </row>
    <row r="80">
      <c r="A80" s="32" t="n"/>
      <c r="B80" s="3" t="n"/>
      <c r="C80" s="4" t="n"/>
      <c r="D80" s="3" t="n"/>
      <c r="E80" s="4" t="n"/>
      <c r="F80" s="33" t="n"/>
      <c r="G80" s="6" t="n"/>
      <c r="H80" s="34">
        <f>IF(OR(F80="",G80=""),"",F80*(1-G80))</f>
        <v/>
      </c>
      <c r="I80" s="33" t="n"/>
      <c r="J80" s="33" t="n"/>
      <c r="K80" s="33" t="n"/>
      <c r="L80" s="33" t="n"/>
      <c r="M80" s="33" t="n"/>
      <c r="N80" s="33" t="n"/>
      <c r="O80" s="33" t="n"/>
      <c r="P80" s="33" t="n"/>
      <c r="Q80" s="33" t="n"/>
      <c r="R80" s="34">
        <f>IF(H80="","",H80)</f>
        <v/>
      </c>
      <c r="S80" s="34">
        <f>IF(COUNTA(I80:N80)=0,"",SUM(I80:N80))</f>
        <v/>
      </c>
      <c r="T80" s="34">
        <f>IF(R80="","",R80-SUM(S80,Q80,O80))</f>
        <v/>
      </c>
      <c r="U80" s="34">
        <f>IF(T80="","",SUM($T$2:T80))</f>
        <v/>
      </c>
      <c r="V80" s="8">
        <f>IFERROR(IF(T80="","",T80/'Dashboard'!$B$6),"")</f>
        <v/>
      </c>
      <c r="W80" s="4" t="n"/>
    </row>
    <row r="81">
      <c r="A81" s="32" t="n"/>
      <c r="B81" s="3" t="n"/>
      <c r="C81" s="4" t="n"/>
      <c r="D81" s="3" t="n"/>
      <c r="E81" s="4" t="n"/>
      <c r="F81" s="33" t="n"/>
      <c r="G81" s="6" t="n"/>
      <c r="H81" s="35">
        <f>IF(OR(F81="",G81=""),"",F81*(1-G81))</f>
        <v/>
      </c>
      <c r="I81" s="33" t="n"/>
      <c r="J81" s="33" t="n"/>
      <c r="K81" s="33" t="n"/>
      <c r="L81" s="33" t="n"/>
      <c r="M81" s="33" t="n"/>
      <c r="N81" s="33" t="n"/>
      <c r="O81" s="33" t="n"/>
      <c r="P81" s="33" t="n"/>
      <c r="Q81" s="33" t="n"/>
      <c r="R81" s="35">
        <f>IF(H81="","",H81)</f>
        <v/>
      </c>
      <c r="S81" s="35">
        <f>IF(COUNTA(I81:N81)=0,"",SUM(I81:N81))</f>
        <v/>
      </c>
      <c r="T81" s="35">
        <f>IF(R81="","",R81-SUM(S81,Q81,O81))</f>
        <v/>
      </c>
      <c r="U81" s="35">
        <f>IF(T81="","",SUM($T$2:T81))</f>
        <v/>
      </c>
      <c r="V81" s="10">
        <f>IFERROR(IF(T81="","",T81/'Dashboard'!$B$6),"")</f>
        <v/>
      </c>
      <c r="W81" s="4" t="n"/>
    </row>
    <row r="82">
      <c r="A82" s="32" t="n"/>
      <c r="B82" s="3" t="n"/>
      <c r="C82" s="4" t="n"/>
      <c r="D82" s="3" t="n"/>
      <c r="E82" s="4" t="n"/>
      <c r="F82" s="33" t="n"/>
      <c r="G82" s="6" t="n"/>
      <c r="H82" s="34">
        <f>IF(OR(F82="",G82=""),"",F82*(1-G82))</f>
        <v/>
      </c>
      <c r="I82" s="33" t="n"/>
      <c r="J82" s="33" t="n"/>
      <c r="K82" s="33" t="n"/>
      <c r="L82" s="33" t="n"/>
      <c r="M82" s="33" t="n"/>
      <c r="N82" s="33" t="n"/>
      <c r="O82" s="33" t="n"/>
      <c r="P82" s="33" t="n"/>
      <c r="Q82" s="33" t="n"/>
      <c r="R82" s="34">
        <f>IF(H82="","",H82)</f>
        <v/>
      </c>
      <c r="S82" s="34">
        <f>IF(COUNTA(I82:N82)=0,"",SUM(I82:N82))</f>
        <v/>
      </c>
      <c r="T82" s="34">
        <f>IF(R82="","",R82-SUM(S82,Q82,O82))</f>
        <v/>
      </c>
      <c r="U82" s="34">
        <f>IF(T82="","",SUM($T$2:T82))</f>
        <v/>
      </c>
      <c r="V82" s="8">
        <f>IFERROR(IF(T82="","",T82/'Dashboard'!$B$6),"")</f>
        <v/>
      </c>
      <c r="W82" s="4" t="n"/>
    </row>
    <row r="83">
      <c r="A83" s="32" t="n"/>
      <c r="B83" s="3" t="n"/>
      <c r="C83" s="4" t="n"/>
      <c r="D83" s="3" t="n"/>
      <c r="E83" s="4" t="n"/>
      <c r="F83" s="33" t="n"/>
      <c r="G83" s="6" t="n"/>
      <c r="H83" s="35">
        <f>IF(OR(F83="",G83=""),"",F83*(1-G83))</f>
        <v/>
      </c>
      <c r="I83" s="33" t="n"/>
      <c r="J83" s="33" t="n"/>
      <c r="K83" s="33" t="n"/>
      <c r="L83" s="33" t="n"/>
      <c r="M83" s="33" t="n"/>
      <c r="N83" s="33" t="n"/>
      <c r="O83" s="33" t="n"/>
      <c r="P83" s="33" t="n"/>
      <c r="Q83" s="33" t="n"/>
      <c r="R83" s="35">
        <f>IF(H83="","",H83)</f>
        <v/>
      </c>
      <c r="S83" s="35">
        <f>IF(COUNTA(I83:N83)=0,"",SUM(I83:N83))</f>
        <v/>
      </c>
      <c r="T83" s="35">
        <f>IF(R83="","",R83-SUM(S83,Q83,O83))</f>
        <v/>
      </c>
      <c r="U83" s="35">
        <f>IF(T83="","",SUM($T$2:T83))</f>
        <v/>
      </c>
      <c r="V83" s="10">
        <f>IFERROR(IF(T83="","",T83/'Dashboard'!$B$6),"")</f>
        <v/>
      </c>
      <c r="W83" s="4" t="n"/>
    </row>
    <row r="84">
      <c r="A84" s="32" t="n"/>
      <c r="B84" s="3" t="n"/>
      <c r="C84" s="4" t="n"/>
      <c r="D84" s="3" t="n"/>
      <c r="E84" s="4" t="n"/>
      <c r="F84" s="33" t="n"/>
      <c r="G84" s="6" t="n"/>
      <c r="H84" s="34">
        <f>IF(OR(F84="",G84=""),"",F84*(1-G84))</f>
        <v/>
      </c>
      <c r="I84" s="33" t="n"/>
      <c r="J84" s="33" t="n"/>
      <c r="K84" s="33" t="n"/>
      <c r="L84" s="33" t="n"/>
      <c r="M84" s="33" t="n"/>
      <c r="N84" s="33" t="n"/>
      <c r="O84" s="33" t="n"/>
      <c r="P84" s="33" t="n"/>
      <c r="Q84" s="33" t="n"/>
      <c r="R84" s="34">
        <f>IF(H84="","",H84)</f>
        <v/>
      </c>
      <c r="S84" s="34">
        <f>IF(COUNTA(I84:N84)=0,"",SUM(I84:N84))</f>
        <v/>
      </c>
      <c r="T84" s="34">
        <f>IF(R84="","",R84-SUM(S84,Q84,O84))</f>
        <v/>
      </c>
      <c r="U84" s="34">
        <f>IF(T84="","",SUM($T$2:T84))</f>
        <v/>
      </c>
      <c r="V84" s="8">
        <f>IFERROR(IF(T84="","",T84/'Dashboard'!$B$6),"")</f>
        <v/>
      </c>
      <c r="W84" s="4" t="n"/>
    </row>
    <row r="85">
      <c r="A85" s="32" t="n"/>
      <c r="B85" s="3" t="n"/>
      <c r="C85" s="4" t="n"/>
      <c r="D85" s="3" t="n"/>
      <c r="E85" s="4" t="n"/>
      <c r="F85" s="33" t="n"/>
      <c r="G85" s="6" t="n"/>
      <c r="H85" s="35">
        <f>IF(OR(F85="",G85=""),"",F85*(1-G85))</f>
        <v/>
      </c>
      <c r="I85" s="33" t="n"/>
      <c r="J85" s="33" t="n"/>
      <c r="K85" s="33" t="n"/>
      <c r="L85" s="33" t="n"/>
      <c r="M85" s="33" t="n"/>
      <c r="N85" s="33" t="n"/>
      <c r="O85" s="33" t="n"/>
      <c r="P85" s="33" t="n"/>
      <c r="Q85" s="33" t="n"/>
      <c r="R85" s="35">
        <f>IF(H85="","",H85)</f>
        <v/>
      </c>
      <c r="S85" s="35">
        <f>IF(COUNTA(I85:N85)=0,"",SUM(I85:N85))</f>
        <v/>
      </c>
      <c r="T85" s="35">
        <f>IF(R85="","",R85-SUM(S85,Q85,O85))</f>
        <v/>
      </c>
      <c r="U85" s="35">
        <f>IF(T85="","",SUM($T$2:T85))</f>
        <v/>
      </c>
      <c r="V85" s="10">
        <f>IFERROR(IF(T85="","",T85/'Dashboard'!$B$6),"")</f>
        <v/>
      </c>
      <c r="W85" s="4" t="n"/>
    </row>
    <row r="86">
      <c r="A86" s="32" t="n"/>
      <c r="B86" s="3" t="n"/>
      <c r="C86" s="4" t="n"/>
      <c r="D86" s="3" t="n"/>
      <c r="E86" s="4" t="n"/>
      <c r="F86" s="33" t="n"/>
      <c r="G86" s="6" t="n"/>
      <c r="H86" s="34">
        <f>IF(OR(F86="",G86=""),"",F86*(1-G86))</f>
        <v/>
      </c>
      <c r="I86" s="33" t="n"/>
      <c r="J86" s="33" t="n"/>
      <c r="K86" s="33" t="n"/>
      <c r="L86" s="33" t="n"/>
      <c r="M86" s="33" t="n"/>
      <c r="N86" s="33" t="n"/>
      <c r="O86" s="33" t="n"/>
      <c r="P86" s="33" t="n"/>
      <c r="Q86" s="33" t="n"/>
      <c r="R86" s="34">
        <f>IF(H86="","",H86)</f>
        <v/>
      </c>
      <c r="S86" s="34">
        <f>IF(COUNTA(I86:N86)=0,"",SUM(I86:N86))</f>
        <v/>
      </c>
      <c r="T86" s="34">
        <f>IF(R86="","",R86-SUM(S86,Q86,O86))</f>
        <v/>
      </c>
      <c r="U86" s="34">
        <f>IF(T86="","",SUM($T$2:T86))</f>
        <v/>
      </c>
      <c r="V86" s="8">
        <f>IFERROR(IF(T86="","",T86/'Dashboard'!$B$6),"")</f>
        <v/>
      </c>
      <c r="W86" s="4" t="n"/>
    </row>
    <row r="87">
      <c r="A87" s="32" t="n"/>
      <c r="B87" s="3" t="n"/>
      <c r="C87" s="4" t="n"/>
      <c r="D87" s="3" t="n"/>
      <c r="E87" s="4" t="n"/>
      <c r="F87" s="33" t="n"/>
      <c r="G87" s="6" t="n"/>
      <c r="H87" s="35">
        <f>IF(OR(F87="",G87=""),"",F87*(1-G87))</f>
        <v/>
      </c>
      <c r="I87" s="33" t="n"/>
      <c r="J87" s="33" t="n"/>
      <c r="K87" s="33" t="n"/>
      <c r="L87" s="33" t="n"/>
      <c r="M87" s="33" t="n"/>
      <c r="N87" s="33" t="n"/>
      <c r="O87" s="33" t="n"/>
      <c r="P87" s="33" t="n"/>
      <c r="Q87" s="33" t="n"/>
      <c r="R87" s="35">
        <f>IF(H87="","",H87)</f>
        <v/>
      </c>
      <c r="S87" s="35">
        <f>IF(COUNTA(I87:N87)=0,"",SUM(I87:N87))</f>
        <v/>
      </c>
      <c r="T87" s="35">
        <f>IF(R87="","",R87-SUM(S87,Q87,O87))</f>
        <v/>
      </c>
      <c r="U87" s="35">
        <f>IF(T87="","",SUM($T$2:T87))</f>
        <v/>
      </c>
      <c r="V87" s="10">
        <f>IFERROR(IF(T87="","",T87/'Dashboard'!$B$6),"")</f>
        <v/>
      </c>
      <c r="W87" s="4" t="n"/>
    </row>
    <row r="88">
      <c r="A88" s="32" t="n"/>
      <c r="B88" s="3" t="n"/>
      <c r="C88" s="4" t="n"/>
      <c r="D88" s="3" t="n"/>
      <c r="E88" s="4" t="n"/>
      <c r="F88" s="33" t="n"/>
      <c r="G88" s="6" t="n"/>
      <c r="H88" s="34">
        <f>IF(OR(F88="",G88=""),"",F88*(1-G88))</f>
        <v/>
      </c>
      <c r="I88" s="33" t="n"/>
      <c r="J88" s="33" t="n"/>
      <c r="K88" s="33" t="n"/>
      <c r="L88" s="33" t="n"/>
      <c r="M88" s="33" t="n"/>
      <c r="N88" s="33" t="n"/>
      <c r="O88" s="33" t="n"/>
      <c r="P88" s="33" t="n"/>
      <c r="Q88" s="33" t="n"/>
      <c r="R88" s="34">
        <f>IF(H88="","",H88)</f>
        <v/>
      </c>
      <c r="S88" s="34">
        <f>IF(COUNTA(I88:N88)=0,"",SUM(I88:N88))</f>
        <v/>
      </c>
      <c r="T88" s="34">
        <f>IF(R88="","",R88-SUM(S88,Q88,O88))</f>
        <v/>
      </c>
      <c r="U88" s="34">
        <f>IF(T88="","",SUM($T$2:T88))</f>
        <v/>
      </c>
      <c r="V88" s="8">
        <f>IFERROR(IF(T88="","",T88/'Dashboard'!$B$6),"")</f>
        <v/>
      </c>
      <c r="W88" s="4" t="n"/>
    </row>
    <row r="89">
      <c r="A89" s="32" t="n"/>
      <c r="B89" s="3" t="n"/>
      <c r="C89" s="4" t="n"/>
      <c r="D89" s="3" t="n"/>
      <c r="E89" s="4" t="n"/>
      <c r="F89" s="33" t="n"/>
      <c r="G89" s="6" t="n"/>
      <c r="H89" s="35">
        <f>IF(OR(F89="",G89=""),"",F89*(1-G89))</f>
        <v/>
      </c>
      <c r="I89" s="33" t="n"/>
      <c r="J89" s="33" t="n"/>
      <c r="K89" s="33" t="n"/>
      <c r="L89" s="33" t="n"/>
      <c r="M89" s="33" t="n"/>
      <c r="N89" s="33" t="n"/>
      <c r="O89" s="33" t="n"/>
      <c r="P89" s="33" t="n"/>
      <c r="Q89" s="33" t="n"/>
      <c r="R89" s="35">
        <f>IF(H89="","",H89)</f>
        <v/>
      </c>
      <c r="S89" s="35">
        <f>IF(COUNTA(I89:N89)=0,"",SUM(I89:N89))</f>
        <v/>
      </c>
      <c r="T89" s="35">
        <f>IF(R89="","",R89-SUM(S89,Q89,O89))</f>
        <v/>
      </c>
      <c r="U89" s="35">
        <f>IF(T89="","",SUM($T$2:T89))</f>
        <v/>
      </c>
      <c r="V89" s="10">
        <f>IFERROR(IF(T89="","",T89/'Dashboard'!$B$6),"")</f>
        <v/>
      </c>
      <c r="W89" s="4" t="n"/>
    </row>
    <row r="90">
      <c r="A90" s="32" t="n"/>
      <c r="B90" s="3" t="n"/>
      <c r="C90" s="4" t="n"/>
      <c r="D90" s="3" t="n"/>
      <c r="E90" s="4" t="n"/>
      <c r="F90" s="33" t="n"/>
      <c r="G90" s="6" t="n"/>
      <c r="H90" s="34">
        <f>IF(OR(F90="",G90=""),"",F90*(1-G90))</f>
        <v/>
      </c>
      <c r="I90" s="33" t="n"/>
      <c r="J90" s="33" t="n"/>
      <c r="K90" s="33" t="n"/>
      <c r="L90" s="33" t="n"/>
      <c r="M90" s="33" t="n"/>
      <c r="N90" s="33" t="n"/>
      <c r="O90" s="33" t="n"/>
      <c r="P90" s="33" t="n"/>
      <c r="Q90" s="33" t="n"/>
      <c r="R90" s="34">
        <f>IF(H90="","",H90)</f>
        <v/>
      </c>
      <c r="S90" s="34">
        <f>IF(COUNTA(I90:N90)=0,"",SUM(I90:N90))</f>
        <v/>
      </c>
      <c r="T90" s="34">
        <f>IF(R90="","",R90-SUM(S90,Q90,O90))</f>
        <v/>
      </c>
      <c r="U90" s="34">
        <f>IF(T90="","",SUM($T$2:T90))</f>
        <v/>
      </c>
      <c r="V90" s="8">
        <f>IFERROR(IF(T90="","",T90/'Dashboard'!$B$6),"")</f>
        <v/>
      </c>
      <c r="W90" s="4" t="n"/>
    </row>
    <row r="91">
      <c r="A91" s="32" t="n"/>
      <c r="B91" s="3" t="n"/>
      <c r="C91" s="4" t="n"/>
      <c r="D91" s="3" t="n"/>
      <c r="E91" s="4" t="n"/>
      <c r="F91" s="33" t="n"/>
      <c r="G91" s="6" t="n"/>
      <c r="H91" s="35">
        <f>IF(OR(F91="",G91=""),"",F91*(1-G91))</f>
        <v/>
      </c>
      <c r="I91" s="33" t="n"/>
      <c r="J91" s="33" t="n"/>
      <c r="K91" s="33" t="n"/>
      <c r="L91" s="33" t="n"/>
      <c r="M91" s="33" t="n"/>
      <c r="N91" s="33" t="n"/>
      <c r="O91" s="33" t="n"/>
      <c r="P91" s="33" t="n"/>
      <c r="Q91" s="33" t="n"/>
      <c r="R91" s="35">
        <f>IF(H91="","",H91)</f>
        <v/>
      </c>
      <c r="S91" s="35">
        <f>IF(COUNTA(I91:N91)=0,"",SUM(I91:N91))</f>
        <v/>
      </c>
      <c r="T91" s="35">
        <f>IF(R91="","",R91-SUM(S91,Q91,O91))</f>
        <v/>
      </c>
      <c r="U91" s="35">
        <f>IF(T91="","",SUM($T$2:T91))</f>
        <v/>
      </c>
      <c r="V91" s="10">
        <f>IFERROR(IF(T91="","",T91/'Dashboard'!$B$6),"")</f>
        <v/>
      </c>
      <c r="W91" s="4" t="n"/>
    </row>
    <row r="92">
      <c r="A92" s="32" t="n"/>
      <c r="B92" s="3" t="n"/>
      <c r="C92" s="4" t="n"/>
      <c r="D92" s="3" t="n"/>
      <c r="E92" s="4" t="n"/>
      <c r="F92" s="33" t="n"/>
      <c r="G92" s="6" t="n"/>
      <c r="H92" s="34">
        <f>IF(OR(F92="",G92=""),"",F92*(1-G92))</f>
        <v/>
      </c>
      <c r="I92" s="33" t="n"/>
      <c r="J92" s="33" t="n"/>
      <c r="K92" s="33" t="n"/>
      <c r="L92" s="33" t="n"/>
      <c r="M92" s="33" t="n"/>
      <c r="N92" s="33" t="n"/>
      <c r="O92" s="33" t="n"/>
      <c r="P92" s="33" t="n"/>
      <c r="Q92" s="33" t="n"/>
      <c r="R92" s="34">
        <f>IF(H92="","",H92)</f>
        <v/>
      </c>
      <c r="S92" s="34">
        <f>IF(COUNTA(I92:N92)=0,"",SUM(I92:N92))</f>
        <v/>
      </c>
      <c r="T92" s="34">
        <f>IF(R92="","",R92-SUM(S92,Q92,O92))</f>
        <v/>
      </c>
      <c r="U92" s="34">
        <f>IF(T92="","",SUM($T$2:T92))</f>
        <v/>
      </c>
      <c r="V92" s="8">
        <f>IFERROR(IF(T92="","",T92/'Dashboard'!$B$6),"")</f>
        <v/>
      </c>
      <c r="W92" s="4" t="n"/>
    </row>
    <row r="93">
      <c r="A93" s="32" t="n"/>
      <c r="B93" s="3" t="n"/>
      <c r="C93" s="4" t="n"/>
      <c r="D93" s="3" t="n"/>
      <c r="E93" s="4" t="n"/>
      <c r="F93" s="33" t="n"/>
      <c r="G93" s="6" t="n"/>
      <c r="H93" s="35">
        <f>IF(OR(F93="",G93=""),"",F93*(1-G93))</f>
        <v/>
      </c>
      <c r="I93" s="33" t="n"/>
      <c r="J93" s="33" t="n"/>
      <c r="K93" s="33" t="n"/>
      <c r="L93" s="33" t="n"/>
      <c r="M93" s="33" t="n"/>
      <c r="N93" s="33" t="n"/>
      <c r="O93" s="33" t="n"/>
      <c r="P93" s="33" t="n"/>
      <c r="Q93" s="33" t="n"/>
      <c r="R93" s="35">
        <f>IF(H93="","",H93)</f>
        <v/>
      </c>
      <c r="S93" s="35">
        <f>IF(COUNTA(I93:N93)=0,"",SUM(I93:N93))</f>
        <v/>
      </c>
      <c r="T93" s="35">
        <f>IF(R93="","",R93-SUM(S93,Q93,O93))</f>
        <v/>
      </c>
      <c r="U93" s="35">
        <f>IF(T93="","",SUM($T$2:T93))</f>
        <v/>
      </c>
      <c r="V93" s="10">
        <f>IFERROR(IF(T93="","",T93/'Dashboard'!$B$6),"")</f>
        <v/>
      </c>
      <c r="W93" s="4" t="n"/>
    </row>
    <row r="94">
      <c r="A94" s="32" t="n"/>
      <c r="B94" s="3" t="n"/>
      <c r="C94" s="4" t="n"/>
      <c r="D94" s="3" t="n"/>
      <c r="E94" s="4" t="n"/>
      <c r="F94" s="33" t="n"/>
      <c r="G94" s="6" t="n"/>
      <c r="H94" s="34">
        <f>IF(OR(F94="",G94=""),"",F94*(1-G94))</f>
        <v/>
      </c>
      <c r="I94" s="33" t="n"/>
      <c r="J94" s="33" t="n"/>
      <c r="K94" s="33" t="n"/>
      <c r="L94" s="33" t="n"/>
      <c r="M94" s="33" t="n"/>
      <c r="N94" s="33" t="n"/>
      <c r="O94" s="33" t="n"/>
      <c r="P94" s="33" t="n"/>
      <c r="Q94" s="33" t="n"/>
      <c r="R94" s="34">
        <f>IF(H94="","",H94)</f>
        <v/>
      </c>
      <c r="S94" s="34">
        <f>IF(COUNTA(I94:N94)=0,"",SUM(I94:N94))</f>
        <v/>
      </c>
      <c r="T94" s="34">
        <f>IF(R94="","",R94-SUM(S94,Q94,O94))</f>
        <v/>
      </c>
      <c r="U94" s="34">
        <f>IF(T94="","",SUM($T$2:T94))</f>
        <v/>
      </c>
      <c r="V94" s="8">
        <f>IFERROR(IF(T94="","",T94/'Dashboard'!$B$6),"")</f>
        <v/>
      </c>
      <c r="W94" s="4" t="n"/>
    </row>
    <row r="95">
      <c r="A95" s="32" t="n"/>
      <c r="B95" s="3" t="n"/>
      <c r="C95" s="4" t="n"/>
      <c r="D95" s="3" t="n"/>
      <c r="E95" s="4" t="n"/>
      <c r="F95" s="33" t="n"/>
      <c r="G95" s="6" t="n"/>
      <c r="H95" s="35">
        <f>IF(OR(F95="",G95=""),"",F95*(1-G95))</f>
        <v/>
      </c>
      <c r="I95" s="33" t="n"/>
      <c r="J95" s="33" t="n"/>
      <c r="K95" s="33" t="n"/>
      <c r="L95" s="33" t="n"/>
      <c r="M95" s="33" t="n"/>
      <c r="N95" s="33" t="n"/>
      <c r="O95" s="33" t="n"/>
      <c r="P95" s="33" t="n"/>
      <c r="Q95" s="33" t="n"/>
      <c r="R95" s="35">
        <f>IF(H95="","",H95)</f>
        <v/>
      </c>
      <c r="S95" s="35">
        <f>IF(COUNTA(I95:N95)=0,"",SUM(I95:N95))</f>
        <v/>
      </c>
      <c r="T95" s="35">
        <f>IF(R95="","",R95-SUM(S95,Q95,O95))</f>
        <v/>
      </c>
      <c r="U95" s="35">
        <f>IF(T95="","",SUM($T$2:T95))</f>
        <v/>
      </c>
      <c r="V95" s="10">
        <f>IFERROR(IF(T95="","",T95/'Dashboard'!$B$6),"")</f>
        <v/>
      </c>
      <c r="W95" s="4" t="n"/>
    </row>
    <row r="96">
      <c r="A96" s="32" t="n"/>
      <c r="B96" s="3" t="n"/>
      <c r="C96" s="4" t="n"/>
      <c r="D96" s="3" t="n"/>
      <c r="E96" s="4" t="n"/>
      <c r="F96" s="33" t="n"/>
      <c r="G96" s="6" t="n"/>
      <c r="H96" s="34">
        <f>IF(OR(F96="",G96=""),"",F96*(1-G96))</f>
        <v/>
      </c>
      <c r="I96" s="33" t="n"/>
      <c r="J96" s="33" t="n"/>
      <c r="K96" s="33" t="n"/>
      <c r="L96" s="33" t="n"/>
      <c r="M96" s="33" t="n"/>
      <c r="N96" s="33" t="n"/>
      <c r="O96" s="33" t="n"/>
      <c r="P96" s="33" t="n"/>
      <c r="Q96" s="33" t="n"/>
      <c r="R96" s="34">
        <f>IF(H96="","",H96)</f>
        <v/>
      </c>
      <c r="S96" s="34">
        <f>IF(COUNTA(I96:N96)=0,"",SUM(I96:N96))</f>
        <v/>
      </c>
      <c r="T96" s="34">
        <f>IF(R96="","",R96-SUM(S96,Q96,O96))</f>
        <v/>
      </c>
      <c r="U96" s="34">
        <f>IF(T96="","",SUM($T$2:T96))</f>
        <v/>
      </c>
      <c r="V96" s="8">
        <f>IFERROR(IF(T96="","",T96/'Dashboard'!$B$6),"")</f>
        <v/>
      </c>
      <c r="W96" s="4" t="n"/>
    </row>
    <row r="97">
      <c r="A97" s="32" t="n"/>
      <c r="B97" s="3" t="n"/>
      <c r="C97" s="4" t="n"/>
      <c r="D97" s="3" t="n"/>
      <c r="E97" s="4" t="n"/>
      <c r="F97" s="33" t="n"/>
      <c r="G97" s="6" t="n"/>
      <c r="H97" s="35">
        <f>IF(OR(F97="",G97=""),"",F97*(1-G97))</f>
        <v/>
      </c>
      <c r="I97" s="33" t="n"/>
      <c r="J97" s="33" t="n"/>
      <c r="K97" s="33" t="n"/>
      <c r="L97" s="33" t="n"/>
      <c r="M97" s="33" t="n"/>
      <c r="N97" s="33" t="n"/>
      <c r="O97" s="33" t="n"/>
      <c r="P97" s="33" t="n"/>
      <c r="Q97" s="33" t="n"/>
      <c r="R97" s="35">
        <f>IF(H97="","",H97)</f>
        <v/>
      </c>
      <c r="S97" s="35">
        <f>IF(COUNTA(I97:N97)=0,"",SUM(I97:N97))</f>
        <v/>
      </c>
      <c r="T97" s="35">
        <f>IF(R97="","",R97-SUM(S97,Q97,O97))</f>
        <v/>
      </c>
      <c r="U97" s="35">
        <f>IF(T97="","",SUM($T$2:T97))</f>
        <v/>
      </c>
      <c r="V97" s="10">
        <f>IFERROR(IF(T97="","",T97/'Dashboard'!$B$6),"")</f>
        <v/>
      </c>
      <c r="W97" s="4" t="n"/>
    </row>
    <row r="98">
      <c r="A98" s="32" t="n"/>
      <c r="B98" s="3" t="n"/>
      <c r="C98" s="4" t="n"/>
      <c r="D98" s="3" t="n"/>
      <c r="E98" s="4" t="n"/>
      <c r="F98" s="33" t="n"/>
      <c r="G98" s="6" t="n"/>
      <c r="H98" s="34">
        <f>IF(OR(F98="",G98=""),"",F98*(1-G98))</f>
        <v/>
      </c>
      <c r="I98" s="33" t="n"/>
      <c r="J98" s="33" t="n"/>
      <c r="K98" s="33" t="n"/>
      <c r="L98" s="33" t="n"/>
      <c r="M98" s="33" t="n"/>
      <c r="N98" s="33" t="n"/>
      <c r="O98" s="33" t="n"/>
      <c r="P98" s="33" t="n"/>
      <c r="Q98" s="33" t="n"/>
      <c r="R98" s="34">
        <f>IF(H98="","",H98)</f>
        <v/>
      </c>
      <c r="S98" s="34">
        <f>IF(COUNTA(I98:N98)=0,"",SUM(I98:N98))</f>
        <v/>
      </c>
      <c r="T98" s="34">
        <f>IF(R98="","",R98-SUM(S98,Q98,O98))</f>
        <v/>
      </c>
      <c r="U98" s="34">
        <f>IF(T98="","",SUM($T$2:T98))</f>
        <v/>
      </c>
      <c r="V98" s="8">
        <f>IFERROR(IF(T98="","",T98/'Dashboard'!$B$6),"")</f>
        <v/>
      </c>
      <c r="W98" s="4" t="n"/>
    </row>
    <row r="99">
      <c r="A99" s="32" t="n"/>
      <c r="B99" s="3" t="n"/>
      <c r="C99" s="4" t="n"/>
      <c r="D99" s="3" t="n"/>
      <c r="E99" s="4" t="n"/>
      <c r="F99" s="33" t="n"/>
      <c r="G99" s="6" t="n"/>
      <c r="H99" s="35">
        <f>IF(OR(F99="",G99=""),"",F99*(1-G99))</f>
        <v/>
      </c>
      <c r="I99" s="33" t="n"/>
      <c r="J99" s="33" t="n"/>
      <c r="K99" s="33" t="n"/>
      <c r="L99" s="33" t="n"/>
      <c r="M99" s="33" t="n"/>
      <c r="N99" s="33" t="n"/>
      <c r="O99" s="33" t="n"/>
      <c r="P99" s="33" t="n"/>
      <c r="Q99" s="33" t="n"/>
      <c r="R99" s="35">
        <f>IF(H99="","",H99)</f>
        <v/>
      </c>
      <c r="S99" s="35">
        <f>IF(COUNTA(I99:N99)=0,"",SUM(I99:N99))</f>
        <v/>
      </c>
      <c r="T99" s="35">
        <f>IF(R99="","",R99-SUM(S99,Q99,O99))</f>
        <v/>
      </c>
      <c r="U99" s="35">
        <f>IF(T99="","",SUM($T$2:T99))</f>
        <v/>
      </c>
      <c r="V99" s="10">
        <f>IFERROR(IF(T99="","",T99/'Dashboard'!$B$6),"")</f>
        <v/>
      </c>
      <c r="W99" s="4" t="n"/>
    </row>
    <row r="100">
      <c r="A100" s="32" t="n"/>
      <c r="B100" s="3" t="n"/>
      <c r="C100" s="4" t="n"/>
      <c r="D100" s="3" t="n"/>
      <c r="E100" s="4" t="n"/>
      <c r="F100" s="33" t="n"/>
      <c r="G100" s="6" t="n"/>
      <c r="H100" s="34">
        <f>IF(OR(F100="",G100=""),"",F100*(1-G100))</f>
        <v/>
      </c>
      <c r="I100" s="33" t="n"/>
      <c r="J100" s="33" t="n"/>
      <c r="K100" s="33" t="n"/>
      <c r="L100" s="33" t="n"/>
      <c r="M100" s="33" t="n"/>
      <c r="N100" s="33" t="n"/>
      <c r="O100" s="33" t="n"/>
      <c r="P100" s="33" t="n"/>
      <c r="Q100" s="33" t="n"/>
      <c r="R100" s="34">
        <f>IF(H100="","",H100)</f>
        <v/>
      </c>
      <c r="S100" s="34">
        <f>IF(COUNTA(I100:N100)=0,"",SUM(I100:N100))</f>
        <v/>
      </c>
      <c r="T100" s="34">
        <f>IF(R100="","",R100-SUM(S100,Q100,O100))</f>
        <v/>
      </c>
      <c r="U100" s="34">
        <f>IF(T100="","",SUM($T$2:T100))</f>
        <v/>
      </c>
      <c r="V100" s="8">
        <f>IFERROR(IF(T100="","",T100/'Dashboard'!$B$6),"")</f>
        <v/>
      </c>
      <c r="W100" s="4" t="n"/>
    </row>
    <row r="101">
      <c r="A101" s="32" t="n"/>
      <c r="B101" s="3" t="n"/>
      <c r="C101" s="4" t="n"/>
      <c r="D101" s="3" t="n"/>
      <c r="E101" s="4" t="n"/>
      <c r="F101" s="33" t="n"/>
      <c r="G101" s="6" t="n"/>
      <c r="H101" s="35">
        <f>IF(OR(F101="",G101=""),"",F101*(1-G101))</f>
        <v/>
      </c>
      <c r="I101" s="33" t="n"/>
      <c r="J101" s="33" t="n"/>
      <c r="K101" s="33" t="n"/>
      <c r="L101" s="33" t="n"/>
      <c r="M101" s="33" t="n"/>
      <c r="N101" s="33" t="n"/>
      <c r="O101" s="33" t="n"/>
      <c r="P101" s="33" t="n"/>
      <c r="Q101" s="33" t="n"/>
      <c r="R101" s="35">
        <f>IF(H101="","",H101)</f>
        <v/>
      </c>
      <c r="S101" s="35">
        <f>IF(COUNTA(I101:N101)=0,"",SUM(I101:N101))</f>
        <v/>
      </c>
      <c r="T101" s="35">
        <f>IF(R101="","",R101-SUM(S101,Q101,O101))</f>
        <v/>
      </c>
      <c r="U101" s="35">
        <f>IF(T101="","",SUM($T$2:T101))</f>
        <v/>
      </c>
      <c r="V101" s="10">
        <f>IFERROR(IF(T101="","",T101/'Dashboard'!$B$6),"")</f>
        <v/>
      </c>
      <c r="W101" s="4" t="n"/>
    </row>
    <row r="102"/>
    <row r="103"/>
    <row r="104">
      <c r="A104" s="11" t="inlineStr">
        <is>
          <t>Riepilogo operativo</t>
        </is>
      </c>
      <c r="B104" s="12" t="inlineStr">
        <is>
          <t>Totale canoni incassati</t>
        </is>
      </c>
      <c r="C104" s="36">
        <f>SUM(H2:H101)</f>
        <v/>
      </c>
    </row>
    <row r="105">
      <c r="B105" s="12" t="inlineStr">
        <is>
          <t>Media flusso netto nel periodo</t>
        </is>
      </c>
      <c r="C105" s="36">
        <f>IFERROR(AVERAGE(T2:T101),0)</f>
        <v/>
      </c>
    </row>
  </sheetData>
  <autoFilter ref="A1:W101"/>
  <conditionalFormatting sqref="T2:T101">
    <cfRule type="cellIs" priority="1" operator="greaterThan" dxfId="0">
      <formula>0</formula>
    </cfRule>
    <cfRule type="cellIs" priority="2" operator="lessThan" dxfId="1">
      <formula>0</formula>
    </cfRule>
  </conditionalFormatting>
  <conditionalFormatting sqref="U2:U101">
    <cfRule type="cellIs" priority="3" operator="lessThan" dxfId="1">
      <formula>0</formula>
    </cfRule>
  </conditionalFormatting>
  <dataValidations count="7">
    <dataValidation sqref="A2:A101" showErrorMessage="1" showInputMessage="1" allowBlank="1" type="date" operator="between">
      <formula1>DATE(2000,1,1)</formula1>
      <formula2>DATE(2100,12,31)</formula2>
    </dataValidation>
    <dataValidation sqref="B2:B101" showErrorMessage="1" showInputMessage="1" allowBlank="1" type="list">
      <formula1>"IMM-001,IMM-002,IMM-003"</formula1>
    </dataValidation>
    <dataValidation sqref="D2:D101" showErrorMessage="1" showInputMessage="1" allowBlank="1" type="list">
      <formula1>"Milano,Roma,Torino"</formula1>
    </dataValidation>
    <dataValidation sqref="E2:E101" showErrorMessage="1" showInputMessage="1" allowBlank="1" type="list">
      <formula1>"4+4,3+2 canone concordato,Transitorio"</formula1>
    </dataValidation>
    <dataValidation sqref="G2:G101" showErrorMessage="1" showInputMessage="1" allowBlank="1" type="decimal" operator="between">
      <formula1>0</formula1>
      <formula2>1</formula2>
    </dataValidation>
    <dataValidation sqref="F2:F101" showErrorMessage="1" showInputMessage="1" allowBlank="1" type="decimal" operator="greaterThanOrEqual">
      <formula1>0</formula1>
    </dataValidation>
    <dataValidation sqref="I2:Q101" showErrorMessage="1" showInputMessage="1" allowBlank="1" type="decimal" operator="greaterThanOrEqual">
      <formula1>0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N21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34" customWidth="1" min="1" max="1"/>
    <col width="19" customWidth="1" min="2" max="2"/>
    <col width="4" customWidth="1" min="3" max="3"/>
    <col width="4" customWidth="1" min="4" max="4"/>
    <col width="4" customWidth="1" min="5" max="5"/>
    <col width="4" customWidth="1" min="6" max="6"/>
    <col width="28" customWidth="1" min="7" max="7"/>
    <col width="18" customWidth="1" min="8" max="8"/>
    <col width="4" customWidth="1" min="9" max="9"/>
    <col width="26" customWidth="1" min="10" max="10"/>
    <col width="18" customWidth="1" min="11" max="11"/>
    <col width="4" customWidth="1" min="12" max="12"/>
    <col width="4" customWidth="1" min="13" max="13"/>
    <col width="4" customWidth="1" min="14" max="14"/>
  </cols>
  <sheetData>
    <row r="1" ht="30" customHeight="1">
      <c r="A1" s="14" t="inlineStr">
        <is>
          <t>Cash Flow Immobiliare – Investimento</t>
        </is>
      </c>
      <c r="B1" s="37" t="n"/>
      <c r="C1" s="37" t="n"/>
      <c r="D1" s="37" t="n"/>
      <c r="E1" s="37" t="n"/>
      <c r="F1" s="37" t="n"/>
      <c r="G1" s="37" t="n"/>
      <c r="H1" s="37" t="n"/>
      <c r="I1" s="37" t="n"/>
      <c r="J1" s="37" t="n"/>
      <c r="K1" s="37" t="n"/>
      <c r="L1" s="37" t="n"/>
      <c r="M1" s="37" t="n"/>
      <c r="N1" s="38" t="n"/>
    </row>
    <row r="2"/>
    <row r="3">
      <c r="A3" s="11" t="inlineStr">
        <is>
          <t>Parametri investimento</t>
        </is>
      </c>
      <c r="B3" s="15" t="inlineStr">
        <is>
          <t>Valore</t>
        </is>
      </c>
      <c r="G3" s="11" t="inlineStr">
        <is>
          <t>Indicatori chiave</t>
        </is>
      </c>
    </row>
    <row r="4">
      <c r="A4" s="16" t="inlineStr">
        <is>
          <t>Prezzo di acquisto (€)</t>
        </is>
      </c>
      <c r="B4" s="39" t="n">
        <v>245000</v>
      </c>
      <c r="G4" s="18" t="inlineStr">
        <is>
          <t>Entrate totali (€)</t>
        </is>
      </c>
      <c r="H4" s="40">
        <f>SUM('Flussi_Cassa'!$R$2:$R$101)</f>
        <v/>
      </c>
    </row>
    <row r="5">
      <c r="A5" s="16" t="inlineStr">
        <is>
          <t>Imposte e costi di acquisto (€)</t>
        </is>
      </c>
      <c r="B5" s="39" t="n">
        <v>18500</v>
      </c>
      <c r="G5" s="18" t="inlineStr">
        <is>
          <t>Uscite totali (€)</t>
        </is>
      </c>
      <c r="H5" s="40">
        <f>SUM('Flussi_Cassa'!$S$2:$S$101,'Flussi_Cassa'!$O$2:$O$101,'Flussi_Cassa'!$Q$2:$Q$101)</f>
        <v/>
      </c>
    </row>
    <row r="6">
      <c r="A6" s="16" t="inlineStr">
        <is>
          <t>Capitale proprio (€)</t>
        </is>
      </c>
      <c r="B6" s="39" t="n">
        <v>95500</v>
      </c>
      <c r="G6" s="18" t="inlineStr">
        <is>
          <t>Flusso netto cumulato (€)</t>
        </is>
      </c>
      <c r="H6" s="40">
        <f>SUM('Flussi_Cassa'!$T$2:$T$101)</f>
        <v/>
      </c>
    </row>
    <row r="7">
      <c r="A7" s="16" t="inlineStr">
        <is>
          <t>Importo mutuo (€)</t>
        </is>
      </c>
      <c r="B7" s="39" t="n">
        <v>180000</v>
      </c>
      <c r="G7" s="18" t="inlineStr">
        <is>
          <t>Rendimento lordo (%)</t>
        </is>
      </c>
      <c r="H7" s="20">
        <f>B15</f>
        <v/>
      </c>
    </row>
    <row r="8">
      <c r="A8" s="16" t="inlineStr">
        <is>
          <t>TAN (%)</t>
        </is>
      </c>
      <c r="B8" s="21" t="n">
        <v>0.034</v>
      </c>
      <c r="G8" s="18" t="inlineStr">
        <is>
          <t>Cash-on-cash periodo (%)</t>
        </is>
      </c>
      <c r="H8" s="20">
        <f>IFERROR(H6/$B$6,0)</f>
        <v/>
      </c>
    </row>
    <row r="9">
      <c r="A9" s="16" t="inlineStr">
        <is>
          <t>Durata mutuo (anni)</t>
        </is>
      </c>
      <c r="B9" s="22" t="n">
        <v>25</v>
      </c>
      <c r="G9" s="18" t="inlineStr">
        <is>
          <t>Mesi negativi</t>
        </is>
      </c>
      <c r="H9" s="23">
        <f>B19</f>
        <v/>
      </c>
    </row>
    <row r="10">
      <c r="A10" s="16" t="inlineStr">
        <is>
          <t>Aliquota cedolare secca (%)</t>
        </is>
      </c>
      <c r="B10" s="21" t="n">
        <v>0.21</v>
      </c>
    </row>
    <row r="11">
      <c r="A11" s="16" t="inlineStr">
        <is>
          <t>Rendimento lordo obiettivo (%)</t>
        </is>
      </c>
      <c r="B11" s="21" t="n">
        <v>0.055</v>
      </c>
    </row>
    <row r="12">
      <c r="A12" s="16" t="inlineStr">
        <is>
          <t>Ristrutturazione iniziale (€)</t>
        </is>
      </c>
      <c r="B12" s="39" t="n">
        <v>12000</v>
      </c>
      <c r="J12" s="11" t="inlineStr">
        <is>
          <t>Composizione uscite operative</t>
        </is>
      </c>
    </row>
    <row r="13">
      <c r="A13" s="24" t="inlineStr">
        <is>
          <t>Importo rata mensile (€)</t>
        </is>
      </c>
      <c r="B13" s="40">
        <f>IFERROR(PMT(B8/12,B9*12,-B7),0)</f>
        <v/>
      </c>
      <c r="J13" s="1" t="inlineStr">
        <is>
          <t>Categoria</t>
        </is>
      </c>
      <c r="K13" s="1" t="inlineStr">
        <is>
          <t>Importo (€)</t>
        </is>
      </c>
    </row>
    <row r="14">
      <c r="A14" s="11" t="inlineStr">
        <is>
          <t>Indicatori calcolati</t>
        </is>
      </c>
      <c r="J14" s="25" t="inlineStr">
        <is>
          <t>Spese condominiali</t>
        </is>
      </c>
      <c r="K14" s="34">
        <f>SUM('Flussi_Cassa'!$I$2:$I$101)</f>
        <v/>
      </c>
    </row>
    <row r="15">
      <c r="A15" s="26" t="inlineStr">
        <is>
          <t>Rendimento lordo annualizzato (%)</t>
        </is>
      </c>
      <c r="B15" s="20">
        <f>IFERROR(SUM('Flussi_Cassa'!$H$2:$H$101)/$B$4*12,0)</f>
        <v/>
      </c>
      <c r="J15" s="16" t="inlineStr">
        <is>
          <t>Manutenzioni</t>
        </is>
      </c>
      <c r="K15" s="35">
        <f>SUM('Flussi_Cassa'!$J$2:$J$101)</f>
        <v/>
      </c>
    </row>
    <row r="16">
      <c r="A16" s="26" t="inlineStr">
        <is>
          <t>Flusso netto annualizzato (€)</t>
        </is>
      </c>
      <c r="B16" s="20">
        <f>IFERROR(SUM('Flussi_Cassa'!$T$2:$T$101)/$B$4*12,0)</f>
        <v/>
      </c>
      <c r="J16" s="25" t="inlineStr">
        <is>
          <t>IMU</t>
        </is>
      </c>
      <c r="K16" s="34">
        <f>SUM('Flussi_Cassa'!$K$2:$K$101)</f>
        <v/>
      </c>
    </row>
    <row r="17">
      <c r="A17" s="26" t="inlineStr">
        <is>
          <t>ROI sul capitale proprio (%)</t>
        </is>
      </c>
      <c r="B17" s="20">
        <f>IFERROR(B16/$B$6,0)</f>
        <v/>
      </c>
      <c r="J17" s="16" t="inlineStr">
        <is>
          <t>TARI / altre imposte</t>
        </is>
      </c>
      <c r="K17" s="35">
        <f>SUM('Flussi_Cassa'!$L$2:$L$101)</f>
        <v/>
      </c>
    </row>
    <row r="18">
      <c r="A18" s="26" t="inlineStr">
        <is>
          <t>Incidenza spese operative (%)</t>
        </is>
      </c>
      <c r="B18" s="20">
        <f>IFERROR(SUM('Flussi_Cassa'!$S$2:$S$101)/SUM('Flussi_Cassa'!$H$2:$H$101),0)</f>
        <v/>
      </c>
      <c r="J18" s="25" t="inlineStr">
        <is>
          <t>Assicurazione</t>
        </is>
      </c>
      <c r="K18" s="34">
        <f>SUM('Flussi_Cassa'!$M$2:$M$101)</f>
        <v/>
      </c>
    </row>
    <row r="19">
      <c r="A19" s="26" t="inlineStr">
        <is>
          <t>Mesi con flusso negativo</t>
        </is>
      </c>
      <c r="B19" s="23">
        <f>COUNTIF('Flussi_Cassa'!$T$2:$T$101,"&lt;0")</f>
        <v/>
      </c>
      <c r="J19" s="16" t="inlineStr">
        <is>
          <t>Gestione immobiliare</t>
        </is>
      </c>
      <c r="K19" s="35">
        <f>SUM('Flussi_Cassa'!$N$2:$N$101)</f>
        <v/>
      </c>
    </row>
    <row r="20">
      <c r="A20" s="18" t="inlineStr">
        <is>
          <t>Ricerca immobile</t>
        </is>
      </c>
      <c r="B20" s="27" t="inlineStr">
        <is>
          <t>IMM-001</t>
        </is>
      </c>
    </row>
    <row r="21">
      <c r="A21" s="18" t="inlineStr">
        <is>
          <t>Indirizzo dell'immobile ricercato</t>
        </is>
      </c>
      <c r="B21" s="16">
        <f>IFERROR(VLOOKUP(B20,'Flussi_Cassa'!$A$2:$W$101,3,FALSE),"")</f>
        <v/>
      </c>
    </row>
  </sheetData>
  <mergeCells count="1">
    <mergeCell ref="A1:N1"/>
  </mergeCells>
  <conditionalFormatting sqref="H4:H8">
    <cfRule type="cellIs" priority="1" operator="greaterThan" dxfId="0">
      <formula>0</formula>
    </cfRule>
    <cfRule type="cellIs" priority="2" operator="lessThan" dxfId="1">
      <formula>0</formula>
    </cfRule>
  </conditionalFormatting>
  <conditionalFormatting sqref="H9">
    <cfRule type="cellIs" priority="3" operator="greaterThan" dxfId="1">
      <formula>0</formula>
    </cfRule>
  </conditionalFormatting>
  <dataValidations count="5">
    <dataValidation sqref="B4:B7" showErrorMessage="1" showInputMessage="1" allowBlank="0" type="decimal" operator="greaterThanOrEqual">
      <formula1>0</formula1>
    </dataValidation>
    <dataValidation sqref="B12" showErrorMessage="1" showInputMessage="1" allowBlank="0" type="decimal" operator="greaterThanOrEqual">
      <formula1>0</formula1>
    </dataValidation>
    <dataValidation sqref="B8:B11" showErrorMessage="1" showInputMessage="1" allowBlank="0" type="decimal" operator="between">
      <formula1>0</formula1>
      <formula2>1</formula2>
    </dataValidation>
    <dataValidation sqref="B9" showErrorMessage="1" showInputMessage="1" allowBlank="0" type="whole" operator="between">
      <formula1>1</formula1>
      <formula2>50</formula2>
    </dataValidation>
    <dataValidation sqref="B20" showErrorMessage="1" showInputMessage="1" allowBlank="1" type="list">
      <formula1>"IMM-001,IMM-002,IMM-003"</formula1>
    </dataValidation>
  </dataValidations>
  <pageMargins left="0.75" right="0.75" top="1" bottom="1" header="0.5" footer="0.5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H12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8" customWidth="1" min="1" max="1"/>
    <col width="110" customWidth="1" min="2" max="2"/>
  </cols>
  <sheetData>
    <row r="1" ht="30" customHeight="1">
      <c r="A1" s="14" t="inlineStr">
        <is>
          <t>Istruzioni per il Cash Flow Immobiliare</t>
        </is>
      </c>
      <c r="B1" s="37" t="n"/>
      <c r="C1" s="37" t="n"/>
      <c r="D1" s="37" t="n"/>
      <c r="E1" s="37" t="n"/>
      <c r="F1" s="37" t="n"/>
      <c r="G1" s="37" t="n"/>
      <c r="H1" s="38" t="n"/>
    </row>
    <row r="2"/>
    <row r="3">
      <c r="A3" s="1" t="inlineStr">
        <is>
          <t>N.</t>
        </is>
      </c>
      <c r="B3" s="1" t="inlineStr">
        <is>
          <t>Indicazione operativa</t>
        </is>
      </c>
    </row>
    <row r="4" ht="34" customHeight="1">
      <c r="A4" s="28" t="n">
        <v>1</v>
      </c>
      <c r="B4" s="29" t="inlineStr">
        <is>
          <t>Compilare esclusivamente le celle con sfondo giallo chiaro, lasciando invariati i campi calcolati.</t>
        </is>
      </c>
    </row>
    <row r="5" ht="34" customHeight="1">
      <c r="A5" s="30" t="n">
        <v>2</v>
      </c>
      <c r="B5" s="31" t="inlineStr">
        <is>
          <t>Inserire gli importi IVA inclusa o esclusa in modo coerente per tutto il periodo di analisi.</t>
        </is>
      </c>
    </row>
    <row r="6" ht="34" customHeight="1">
      <c r="A6" s="28" t="n">
        <v>3</v>
      </c>
      <c r="B6" s="29" t="inlineStr">
        <is>
          <t>Considerare la cedolare secca al 21% oppure al 10% per i contratti a canone concordato, dopo verifica dei requisiti applicabili.</t>
        </is>
      </c>
    </row>
    <row r="7" ht="34" customHeight="1">
      <c r="A7" s="30" t="n">
        <v>4</v>
      </c>
      <c r="B7" s="31" t="inlineStr">
        <is>
          <t>Verificare periodicamente IMU, TARI, spese condominiali, assicurazione e manutenzioni a carico del proprietario.</t>
        </is>
      </c>
    </row>
    <row r="8" ht="34" customHeight="1">
      <c r="A8" s="28" t="n">
        <v>5</v>
      </c>
      <c r="B8" s="29" t="inlineStr">
        <is>
          <t>Il deposito cauzionale, normalmente fino a tre mensilità, non deve essere trattato come ricavo ordinario.</t>
        </is>
      </c>
    </row>
    <row r="9" ht="34" customHeight="1">
      <c r="A9" s="30" t="n">
        <v>6</v>
      </c>
      <c r="B9" s="31" t="inlineStr">
        <is>
          <t>Aggiornare ogni mese canoni incassati, sfitto o morosità, spese operative, rata mutuo e investimenti straordinari.</t>
        </is>
      </c>
    </row>
    <row r="10" ht="34" customHeight="1">
      <c r="A10" s="28" t="n">
        <v>7</v>
      </c>
      <c r="B10" s="29" t="inlineStr">
        <is>
          <t>Il flusso netto considera entrate, uscite operative, rata mutuo e CAPEX; gli interessi sono esposti separatamente per analisi finanziaria.</t>
        </is>
      </c>
    </row>
    <row r="11" ht="34" customHeight="1">
      <c r="A11" s="30" t="n">
        <v>8</v>
      </c>
      <c r="B11" s="31" t="inlineStr">
        <is>
          <t>Utilizzare la Dashboard per confrontare entrate, uscite, rendimento lordo, cash-on-cash e mesi con flusso negativo.</t>
        </is>
      </c>
    </row>
    <row r="12" ht="34" customHeight="1">
      <c r="A12" s="28" t="n">
        <v>9</v>
      </c>
      <c r="B12" s="29" t="inlineStr">
        <is>
          <t>Le formule sono indicative e non sostituiscono il parere di un commercialista o consulente fiscale.</t>
        </is>
      </c>
    </row>
  </sheetData>
  <mergeCells count="1">
    <mergeCell ref="A1:H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2026-11-01T21:33:25Z</dcterms:created>
  <dcterms:modified xmlns:dcterms="http://purl.org/dc/terms/" xmlns:xsi="http://www.w3.org/2001/XMLSchema-instance" xsi:type="dcterms:W3CDTF">2026-11-01T21:33:25Z</dcterms:modified>
</cp:coreProperties>
</file>